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405" windowWidth="14805" windowHeight="7710"/>
  </bookViews>
  <sheets>
    <sheet name="Hárok1" sheetId="1" r:id="rId1"/>
    <sheet name="Hárok2" sheetId="2" r:id="rId2"/>
    <sheet name="Hárok3" sheetId="3" r:id="rId3"/>
  </sheets>
  <calcPr calcId="145621" refMode="R1C1"/>
</workbook>
</file>

<file path=xl/calcChain.xml><?xml version="1.0" encoding="utf-8"?>
<calcChain xmlns="http://schemas.openxmlformats.org/spreadsheetml/2006/main">
  <c r="H131" i="1"/>
  <c r="H352"/>
  <c r="J397" l="1"/>
  <c r="I397"/>
  <c r="H397"/>
  <c r="F397"/>
  <c r="J377"/>
  <c r="I377"/>
  <c r="H377"/>
  <c r="G377"/>
  <c r="G397" s="1"/>
  <c r="F377"/>
  <c r="E377"/>
  <c r="D377"/>
  <c r="H280" l="1"/>
  <c r="G372" l="1"/>
  <c r="J69"/>
  <c r="J73" s="1"/>
  <c r="I69"/>
  <c r="G61"/>
  <c r="G72" s="1"/>
  <c r="I73"/>
  <c r="I384" s="1"/>
  <c r="H69"/>
  <c r="H73" s="1"/>
  <c r="J387"/>
  <c r="I387"/>
  <c r="H387"/>
  <c r="G387"/>
  <c r="F387"/>
  <c r="E387"/>
  <c r="D387"/>
  <c r="E372"/>
  <c r="E397" s="1"/>
  <c r="J359"/>
  <c r="J363" s="1"/>
  <c r="I359"/>
  <c r="I363" s="1"/>
  <c r="I394" s="1"/>
  <c r="H359"/>
  <c r="G359"/>
  <c r="F359"/>
  <c r="E359"/>
  <c r="E363" s="1"/>
  <c r="E394" s="1"/>
  <c r="D359"/>
  <c r="D363" s="1"/>
  <c r="J352"/>
  <c r="J362" s="1"/>
  <c r="I352"/>
  <c r="I362" s="1"/>
  <c r="I393" s="1"/>
  <c r="G352"/>
  <c r="F352"/>
  <c r="E352"/>
  <c r="E362" s="1"/>
  <c r="E393" s="1"/>
  <c r="D352"/>
  <c r="D362" s="1"/>
  <c r="H362" l="1"/>
  <c r="H393" s="1"/>
  <c r="H384"/>
  <c r="G383"/>
  <c r="H363"/>
  <c r="H394" s="1"/>
  <c r="G363"/>
  <c r="G394" s="1"/>
  <c r="G362"/>
  <c r="G393" s="1"/>
  <c r="J297" l="1"/>
  <c r="I297"/>
  <c r="H297"/>
  <c r="G297"/>
  <c r="F297"/>
  <c r="E297"/>
  <c r="D297"/>
  <c r="J292"/>
  <c r="H292"/>
  <c r="G292"/>
  <c r="F292"/>
  <c r="E292"/>
  <c r="J288"/>
  <c r="G288"/>
  <c r="J280"/>
  <c r="I280"/>
  <c r="G280"/>
  <c r="F280"/>
  <c r="J257"/>
  <c r="I257"/>
  <c r="H257"/>
  <c r="G257"/>
  <c r="J250"/>
  <c r="H250"/>
  <c r="G250"/>
  <c r="J240"/>
  <c r="I240"/>
  <c r="H240"/>
  <c r="G240"/>
  <c r="F240"/>
  <c r="E240"/>
  <c r="D240"/>
  <c r="J215"/>
  <c r="I215"/>
  <c r="H215"/>
  <c r="G215"/>
  <c r="J206"/>
  <c r="I206"/>
  <c r="H206"/>
  <c r="G206"/>
  <c r="J195"/>
  <c r="J189"/>
  <c r="J184" l="1"/>
  <c r="J178"/>
  <c r="J173"/>
  <c r="I173"/>
  <c r="J167"/>
  <c r="J155"/>
  <c r="J151"/>
  <c r="J147"/>
  <c r="J142"/>
  <c r="J136"/>
  <c r="J131"/>
  <c r="J298" s="1"/>
  <c r="J361" s="1"/>
  <c r="J364" s="1"/>
  <c r="J395" s="1"/>
  <c r="I61"/>
  <c r="I72" s="1"/>
  <c r="H51"/>
  <c r="H71" s="1"/>
  <c r="J51"/>
  <c r="J71" s="1"/>
  <c r="H382" l="1"/>
  <c r="I383"/>
  <c r="I195" l="1"/>
  <c r="H195"/>
  <c r="G195"/>
  <c r="H189" l="1"/>
  <c r="G189"/>
  <c r="H184"/>
  <c r="G184"/>
  <c r="I178"/>
  <c r="H178"/>
  <c r="G178"/>
  <c r="F178"/>
  <c r="F173"/>
  <c r="H173"/>
  <c r="G173"/>
  <c r="E173"/>
  <c r="H167"/>
  <c r="G167"/>
  <c r="F167"/>
  <c r="I155"/>
  <c r="H155"/>
  <c r="G155"/>
  <c r="F155"/>
  <c r="H151"/>
  <c r="G151"/>
  <c r="F151"/>
  <c r="H147"/>
  <c r="G147"/>
  <c r="H142"/>
  <c r="G142"/>
  <c r="F142"/>
  <c r="F136"/>
  <c r="G136"/>
  <c r="H136"/>
  <c r="I131" l="1"/>
  <c r="G131"/>
  <c r="G298" s="1"/>
  <c r="G361" s="1"/>
  <c r="G392" s="1"/>
  <c r="E131"/>
  <c r="G69"/>
  <c r="G73" s="1"/>
  <c r="G384" s="1"/>
  <c r="H61"/>
  <c r="H72" s="1"/>
  <c r="H74" s="1"/>
  <c r="I51"/>
  <c r="I71" s="1"/>
  <c r="G51"/>
  <c r="G71" s="1"/>
  <c r="G364" l="1"/>
  <c r="G395" s="1"/>
  <c r="G399" s="1"/>
  <c r="G404" s="1"/>
  <c r="I382"/>
  <c r="I74"/>
  <c r="G382"/>
  <c r="G74"/>
  <c r="H383"/>
  <c r="H288"/>
  <c r="H298" s="1"/>
  <c r="H361" s="1"/>
  <c r="H392" s="1"/>
  <c r="H364" l="1"/>
  <c r="H395" s="1"/>
  <c r="G385"/>
  <c r="G389" s="1"/>
  <c r="G402" s="1"/>
  <c r="G406" s="1"/>
  <c r="G77"/>
  <c r="I385"/>
  <c r="I389" s="1"/>
  <c r="I402" s="1"/>
  <c r="I77"/>
  <c r="H77"/>
  <c r="H385"/>
  <c r="H389" s="1"/>
  <c r="H402" l="1"/>
  <c r="E288"/>
  <c r="E280"/>
  <c r="E257"/>
  <c r="E250"/>
  <c r="E215" l="1"/>
  <c r="E206"/>
  <c r="E195"/>
  <c r="E189"/>
  <c r="E184"/>
  <c r="E178"/>
  <c r="E167"/>
  <c r="E155"/>
  <c r="E151"/>
  <c r="E147"/>
  <c r="E142"/>
  <c r="E136"/>
  <c r="E69"/>
  <c r="E73" s="1"/>
  <c r="E384" s="1"/>
  <c r="D69"/>
  <c r="E61"/>
  <c r="E72" s="1"/>
  <c r="E383" s="1"/>
  <c r="E51"/>
  <c r="E71" s="1"/>
  <c r="E382" s="1"/>
  <c r="E298" l="1"/>
  <c r="E361" s="1"/>
  <c r="E74"/>
  <c r="I292"/>
  <c r="I288"/>
  <c r="I250"/>
  <c r="I189"/>
  <c r="I184"/>
  <c r="I167"/>
  <c r="I151"/>
  <c r="I147"/>
  <c r="I142"/>
  <c r="I136"/>
  <c r="J382"/>
  <c r="I372"/>
  <c r="H372"/>
  <c r="H399" s="1"/>
  <c r="H404" s="1"/>
  <c r="H406" s="1"/>
  <c r="J372"/>
  <c r="J399" s="1"/>
  <c r="D51"/>
  <c r="D71" s="1"/>
  <c r="D382" s="1"/>
  <c r="D61"/>
  <c r="D72" s="1"/>
  <c r="D383" s="1"/>
  <c r="D73"/>
  <c r="D384" s="1"/>
  <c r="D292"/>
  <c r="D288"/>
  <c r="D280"/>
  <c r="D257"/>
  <c r="D250"/>
  <c r="D215"/>
  <c r="D206"/>
  <c r="D195"/>
  <c r="D189"/>
  <c r="D184"/>
  <c r="D178"/>
  <c r="D173"/>
  <c r="D167"/>
  <c r="D155"/>
  <c r="D151"/>
  <c r="D147"/>
  <c r="D142"/>
  <c r="D136"/>
  <c r="D131"/>
  <c r="D393"/>
  <c r="D394"/>
  <c r="D372"/>
  <c r="D397" s="1"/>
  <c r="E364" l="1"/>
  <c r="E395" s="1"/>
  <c r="E399" s="1"/>
  <c r="E404" s="1"/>
  <c r="E392"/>
  <c r="E77"/>
  <c r="E385"/>
  <c r="E389" s="1"/>
  <c r="E402" s="1"/>
  <c r="I298"/>
  <c r="I361" s="1"/>
  <c r="D298"/>
  <c r="J384"/>
  <c r="J394"/>
  <c r="D74"/>
  <c r="D385" s="1"/>
  <c r="D389" s="1"/>
  <c r="D402" s="1"/>
  <c r="I364" l="1"/>
  <c r="I395" s="1"/>
  <c r="I399" s="1"/>
  <c r="I404" s="1"/>
  <c r="I406" s="1"/>
  <c r="I392"/>
  <c r="E406"/>
  <c r="D361"/>
  <c r="D364" s="1"/>
  <c r="D395" s="1"/>
  <c r="D399" s="1"/>
  <c r="D404" s="1"/>
  <c r="D406" s="1"/>
  <c r="D77"/>
  <c r="F372"/>
  <c r="F288"/>
  <c r="F257"/>
  <c r="F250"/>
  <c r="F215"/>
  <c r="F206"/>
  <c r="F195"/>
  <c r="F189"/>
  <c r="F184"/>
  <c r="F147"/>
  <c r="F131"/>
  <c r="F69"/>
  <c r="F61"/>
  <c r="F51"/>
  <c r="F298" l="1"/>
  <c r="F361" s="1"/>
  <c r="D392"/>
  <c r="J393"/>
  <c r="F363"/>
  <c r="F394" s="1"/>
  <c r="F362"/>
  <c r="J392"/>
  <c r="F73"/>
  <c r="F384" s="1"/>
  <c r="J61"/>
  <c r="J72" s="1"/>
  <c r="F72"/>
  <c r="F383" s="1"/>
  <c r="F71"/>
  <c r="F74" l="1"/>
  <c r="J74"/>
  <c r="J383"/>
  <c r="J404"/>
  <c r="F393"/>
  <c r="F364"/>
  <c r="F392"/>
  <c r="F382"/>
  <c r="J77" l="1"/>
  <c r="J385"/>
  <c r="F395"/>
  <c r="F385"/>
  <c r="F77"/>
  <c r="F389" l="1"/>
  <c r="F402" s="1"/>
  <c r="J389"/>
  <c r="J402" s="1"/>
  <c r="J406" s="1"/>
  <c r="F399"/>
  <c r="F404" s="1"/>
  <c r="F406" l="1"/>
</calcChain>
</file>

<file path=xl/sharedStrings.xml><?xml version="1.0" encoding="utf-8"?>
<sst xmlns="http://schemas.openxmlformats.org/spreadsheetml/2006/main" count="470" uniqueCount="366">
  <si>
    <t>kód</t>
  </si>
  <si>
    <t xml:space="preserve">Bežné príjmy                           </t>
  </si>
  <si>
    <t>Skutočnosť</t>
  </si>
  <si>
    <t>Očakávaná skutočnosť</t>
  </si>
  <si>
    <t>Schválený rozpočet (13.12.2012)</t>
  </si>
  <si>
    <t>Návrh</t>
  </si>
  <si>
    <t>AÚ</t>
  </si>
  <si>
    <t>zdr.</t>
  </si>
  <si>
    <t>Daňové príjmy - dane z príjmov, dane z majetku</t>
  </si>
  <si>
    <t>Výnos  DPFO poukázaný územnej samospráve</t>
  </si>
  <si>
    <t>Daň z nehnuteľností</t>
  </si>
  <si>
    <t>Daňové príjmy - dane za špecifické služby</t>
  </si>
  <si>
    <t>Daň za psa</t>
  </si>
  <si>
    <t>Daň za nevýherné hracie prístroje</t>
  </si>
  <si>
    <t>Daň za predajné automaty</t>
  </si>
  <si>
    <t>Daň za ubytovanie</t>
  </si>
  <si>
    <t>Daň za užívanie verejného priestranstva</t>
  </si>
  <si>
    <t>Daň za KO a DSO</t>
  </si>
  <si>
    <t>Daň za dobývací priestor</t>
  </si>
  <si>
    <t>Nedaňové príjmy - z vlastníctva majetku</t>
  </si>
  <si>
    <t>Prenájom pozemkov</t>
  </si>
  <si>
    <t xml:space="preserve">Z prenajatých budov, priestorov a objektov </t>
  </si>
  <si>
    <t>Nájom za byty</t>
  </si>
  <si>
    <t>Nedaňové príjmy - administrat. poplatky a iné platby</t>
  </si>
  <si>
    <t>Ostatné poplatky (za výh.hracie automaty)</t>
  </si>
  <si>
    <t>Za predaj výrobkov, tovarov a služieb (odkaliská)</t>
  </si>
  <si>
    <t>MŠ - rodičovský príspevok</t>
  </si>
  <si>
    <t>Poplatky za znečistenie ovzdušia</t>
  </si>
  <si>
    <t>Iné nedaňové príjmy</t>
  </si>
  <si>
    <t>Úrok z účtov finančného hospodárenia</t>
  </si>
  <si>
    <t>Z výťažkov z lotérii a iných podobných hier</t>
  </si>
  <si>
    <t>Z refundácie, náhr.poist.plnenia</t>
  </si>
  <si>
    <t>Tuzemské bežné granty a transfery</t>
  </si>
  <si>
    <t>Transfer v rámci VS zo ŠR - na školstvo</t>
  </si>
  <si>
    <t>Transfer v rámci VS zo ŠR - na matriku</t>
  </si>
  <si>
    <t>Transfer zo ŠR - na životné prostredie</t>
  </si>
  <si>
    <t>Transfer zo Šr - na aktivačných pracovníkov</t>
  </si>
  <si>
    <t>Transfer zo ŠR- na register obyvateľov</t>
  </si>
  <si>
    <t>Transfer zo ŠR- rod.prídavky,strava, škol.potreby</t>
  </si>
  <si>
    <t>Transfer zo ŠR - na materskú školu</t>
  </si>
  <si>
    <t xml:space="preserve">Transfer zo ŠR - Voľby  </t>
  </si>
  <si>
    <t>Transfer zo ŠR - na cestnú infraštruktúru</t>
  </si>
  <si>
    <t>Transfer zo ŠR - na vojnové hroby</t>
  </si>
  <si>
    <t>Transfer zo ŠR- sociálne služby</t>
  </si>
  <si>
    <t>Grant</t>
  </si>
  <si>
    <t>Bežné príjmy spolu :</t>
  </si>
  <si>
    <t xml:space="preserve">Kapitálové príjmy                           </t>
  </si>
  <si>
    <t>Výstavba bytovky- NFP</t>
  </si>
  <si>
    <t>Technická  vybavenosť - bytovky (dotácia)</t>
  </si>
  <si>
    <t>Revitalizácia centra obce - NFP</t>
  </si>
  <si>
    <t>Kapitálové príjmy spolu :</t>
  </si>
  <si>
    <t xml:space="preserve">Príjmy z finančných operácií                         </t>
  </si>
  <si>
    <t>Zostatok prostriedkov z minulých rokov</t>
  </si>
  <si>
    <t>Prevod prostriedkov z rezervného fondu obce</t>
  </si>
  <si>
    <t>Prevod prostriedkov z FNM</t>
  </si>
  <si>
    <t>Výstavba bytovky-úver ŠFRB</t>
  </si>
  <si>
    <t>Príjmové finančné operácie spolu :</t>
  </si>
  <si>
    <t xml:space="preserve">Bežné príjmy </t>
  </si>
  <si>
    <t xml:space="preserve">Kapitálové príjmy </t>
  </si>
  <si>
    <t xml:space="preserve">Príjmové finančné operácie </t>
  </si>
  <si>
    <t>Rozpočtové príjmy spolu</t>
  </si>
  <si>
    <t>Vlastné príjmy RO s právnou subjektivitou - ZŠ</t>
  </si>
  <si>
    <t>Rozpočtové príjmy celkom vrátane ZŠ</t>
  </si>
  <si>
    <t>Bežné výdavky</t>
  </si>
  <si>
    <t>01.1.1</t>
  </si>
  <si>
    <t>Výdavky verejnej správy</t>
  </si>
  <si>
    <t xml:space="preserve">Mzdy, platy a ostatné osobné vyrovnania </t>
  </si>
  <si>
    <t>Poistné a príspevok do poisťovní</t>
  </si>
  <si>
    <t>Cestovné náhrady - tuzemsko</t>
  </si>
  <si>
    <t>Cestovné náhrady - zahraničie</t>
  </si>
  <si>
    <t>Vodné, stočné</t>
  </si>
  <si>
    <t>Poštové a telekomunikačné služby</t>
  </si>
  <si>
    <t>OcÚ - interiérové vybavenie</t>
  </si>
  <si>
    <t>OcÚ - výpočtová technika</t>
  </si>
  <si>
    <t>Prev. stroje, prístroje, technika a náradie</t>
  </si>
  <si>
    <t>OcÚ-kancelársky materiál</t>
  </si>
  <si>
    <t>OcÚ-čistiace prostriedky</t>
  </si>
  <si>
    <t>OcÚ- iný materiál</t>
  </si>
  <si>
    <t>OcÚ-všeobecný materiál</t>
  </si>
  <si>
    <t>Knihy, noviny, časopisy</t>
  </si>
  <si>
    <t>Ochranné PP, prac. obuv, odev</t>
  </si>
  <si>
    <t>Software, licencie</t>
  </si>
  <si>
    <t xml:space="preserve">Palivá ako zdroj energie </t>
  </si>
  <si>
    <t xml:space="preserve">Reprezentačné výdavky </t>
  </si>
  <si>
    <t>Palivo, mazivá pre dopravné účely (Phm)</t>
  </si>
  <si>
    <t>Servis, údržba, oprava - dopravn. prostriedkov</t>
  </si>
  <si>
    <t xml:space="preserve">Povinné zmluvné a havarijné poistenie </t>
  </si>
  <si>
    <t>Diaľničné známky, karty, poplatky</t>
  </si>
  <si>
    <t>Opravy, údržba výpočt. techn., kopírky</t>
  </si>
  <si>
    <t>Oprava, údržba prev.strojov, zariadenia</t>
  </si>
  <si>
    <t>Nájomne za plyn. fľaše</t>
  </si>
  <si>
    <t>Školenie, kurzy, semináre</t>
  </si>
  <si>
    <t>Propagácia, reklama</t>
  </si>
  <si>
    <t>Monografia obce</t>
  </si>
  <si>
    <t>Inzercia</t>
  </si>
  <si>
    <t>Špeciálne služby (advok.služby,BOZP,geom.plány Pažite,štúdie)</t>
  </si>
  <si>
    <t>Advokátske a právne služby</t>
  </si>
  <si>
    <t>Poradenské služby, služby BOZP</t>
  </si>
  <si>
    <t>Poplatky banke, ochr. autorským zväzom</t>
  </si>
  <si>
    <t xml:space="preserve">Obecné zastupiteľstvo- občerstvenie </t>
  </si>
  <si>
    <t>Poist. majetku obce, úraz. poistenie prac. VPP</t>
  </si>
  <si>
    <t>Prídel do soc. fondu</t>
  </si>
  <si>
    <t>Kolkové známky</t>
  </si>
  <si>
    <t xml:space="preserve">Obecné zastupiteľstvo </t>
  </si>
  <si>
    <t>Odmeny zamest. mimopracov. pomeru</t>
  </si>
  <si>
    <t>Pokuty a penále</t>
  </si>
  <si>
    <t>Príspevok SOÚ Nováky</t>
  </si>
  <si>
    <t>01.1.2</t>
  </si>
  <si>
    <t>Audítorské služby</t>
  </si>
  <si>
    <t xml:space="preserve">Stavebný dozor- obec </t>
  </si>
  <si>
    <t>01.3.3</t>
  </si>
  <si>
    <t>Iné všeobecné služby (matrika)</t>
  </si>
  <si>
    <t>Mzdy, platy a ost. osobné vyrovnania</t>
  </si>
  <si>
    <t>Matrika-všeobecné služby</t>
  </si>
  <si>
    <t>Iné všeobecné služby (matrika) spolu :</t>
  </si>
  <si>
    <t xml:space="preserve">Transfer zo ŠR - Voľby </t>
  </si>
  <si>
    <t>01.7.0</t>
  </si>
  <si>
    <t>Transakcie verejného dlhu</t>
  </si>
  <si>
    <t>Splácanie úrokov</t>
  </si>
  <si>
    <t>Transakcie verejného dlhu spolu :</t>
  </si>
  <si>
    <t>Civilná obrana</t>
  </si>
  <si>
    <t>Všeobecný materiál</t>
  </si>
  <si>
    <t>Civilná obrana spolu :</t>
  </si>
  <si>
    <t>03.2.0</t>
  </si>
  <si>
    <t>Plyn</t>
  </si>
  <si>
    <t>El.energia</t>
  </si>
  <si>
    <t>Prevádzkové stroje, náradie, materiál</t>
  </si>
  <si>
    <t>Palivo, mazivá, oleje</t>
  </si>
  <si>
    <t>Servis, údržba, oprava</t>
  </si>
  <si>
    <t>Poistenie vozidla</t>
  </si>
  <si>
    <t>Údržba, oprava Požiarnej zbrojnice</t>
  </si>
  <si>
    <t>Príspevok na činnosť</t>
  </si>
  <si>
    <t>04.1.2</t>
  </si>
  <si>
    <t>Transfer zo ŠR - na aktiv.pracovníkov</t>
  </si>
  <si>
    <t>Aktivační pracovníci</t>
  </si>
  <si>
    <t>04.5.1</t>
  </si>
  <si>
    <t>Cestná doprava</t>
  </si>
  <si>
    <t>Transfer zo ŠR - údržba miestnych komunik.</t>
  </si>
  <si>
    <t>Miestne komunikácie, chodníky - údržba, oprava</t>
  </si>
  <si>
    <t>Cestná doprava spolu :</t>
  </si>
  <si>
    <t>05.1.0</t>
  </si>
  <si>
    <t>Nakladanie s odpadmi</t>
  </si>
  <si>
    <t>Nákup odpadových nádob</t>
  </si>
  <si>
    <t>Vývoz komunálneho odpadu</t>
  </si>
  <si>
    <t>Nakladanie s odpadmi spolu :</t>
  </si>
  <si>
    <t>05.4.0</t>
  </si>
  <si>
    <t>Ochrana prírody a krajiny</t>
  </si>
  <si>
    <t>Údržba verejnej zelene, parky</t>
  </si>
  <si>
    <t>Ochrana prírody a krajiny spolu :</t>
  </si>
  <si>
    <t>06.4.0</t>
  </si>
  <si>
    <t>Verejné osvetlenie</t>
  </si>
  <si>
    <t>Verejné osvetlenie - el. energia</t>
  </si>
  <si>
    <t>Verejné osvetlenie - údržba, oprava</t>
  </si>
  <si>
    <t xml:space="preserve">Revízia verejného osvetlenia </t>
  </si>
  <si>
    <t>Verejné osvetlenie spolu :</t>
  </si>
  <si>
    <t>06.6.0</t>
  </si>
  <si>
    <t>Bývanie a občianska vybavenosť</t>
  </si>
  <si>
    <t>Byty, NP - energie (vrátane bytoviek)</t>
  </si>
  <si>
    <t>Byty, NP - vodné, stočné ( vrátane bytoviek)</t>
  </si>
  <si>
    <t>Byty, NP - nákup materiálu</t>
  </si>
  <si>
    <t>Byty, NP - ochranné prac.pomôcky</t>
  </si>
  <si>
    <t>Byty - prevádzka ČOV</t>
  </si>
  <si>
    <t>Správa bytov a nebyt. priestorov, fond opráv, služby</t>
  </si>
  <si>
    <t>Bývanie a občianska vybavenosť spolu :</t>
  </si>
  <si>
    <t>08.1.0</t>
  </si>
  <si>
    <t>Rekreačné a športové služby</t>
  </si>
  <si>
    <t>TJ - vodné, stočné</t>
  </si>
  <si>
    <t>TJ - údržba, oprava</t>
  </si>
  <si>
    <t>Multifunkčné ihrisko-oprava,údržba</t>
  </si>
  <si>
    <t>Dar ENO- Multif. ihrisko</t>
  </si>
  <si>
    <t>Tenisové kurty - oprava, údržba</t>
  </si>
  <si>
    <t>Rekreačné a športové služby spolu :</t>
  </si>
  <si>
    <t>08.2.0</t>
  </si>
  <si>
    <t>Kultúrne služby</t>
  </si>
  <si>
    <t>Knižnica - knihy, časopisy, odborná literatúra</t>
  </si>
  <si>
    <t>Knižnica - výpočtová technika</t>
  </si>
  <si>
    <t>Vojnové hroby-dotácia</t>
  </si>
  <si>
    <t>Kaštieľ - vodné, stočné</t>
  </si>
  <si>
    <t>DK  SNP - tepelná energia</t>
  </si>
  <si>
    <t>DK  SNP - el.  energia</t>
  </si>
  <si>
    <t>DK  SNP, tenisové kurty - vodné, stočné</t>
  </si>
  <si>
    <t>DK  SNP - telefón</t>
  </si>
  <si>
    <t>DK  SNP - čistiace a hygien. prostriedky</t>
  </si>
  <si>
    <t>DK  SNP - ochranné prac. pomôcky</t>
  </si>
  <si>
    <t>DK  SNP - náklady na kultúr.- spol. akcie</t>
  </si>
  <si>
    <t>DK SNP - odmeny dohodárov z kult. akcií</t>
  </si>
  <si>
    <t>08.4.0</t>
  </si>
  <si>
    <t>Dom smútku - vodné, stočné</t>
  </si>
  <si>
    <t>Dom smútku - pracovné náradie</t>
  </si>
  <si>
    <t>Dom smútku - čistiace prostriedky</t>
  </si>
  <si>
    <t>Dom smútku - signal. zabezpečovací systém</t>
  </si>
  <si>
    <t>Dom smútku, cintorín, - oprava, údržba</t>
  </si>
  <si>
    <t>ZMOS - členský príspevok</t>
  </si>
  <si>
    <t>08.6.0</t>
  </si>
  <si>
    <t>Iné kultúrne služby</t>
  </si>
  <si>
    <t>ZPOZ - obradná miestnosť (nákup DHM)</t>
  </si>
  <si>
    <t>ZPOZ - vecné dary na obrady</t>
  </si>
  <si>
    <t>ZPOZ - ošatné</t>
  </si>
  <si>
    <t>ZPOZ - odmeny</t>
  </si>
  <si>
    <t>Iné kultúrne služby spolu :</t>
  </si>
  <si>
    <t>09.1.1.1</t>
  </si>
  <si>
    <t>MŠ - mzdy</t>
  </si>
  <si>
    <t>MŠ - odvody do poisťovní</t>
  </si>
  <si>
    <t>MŠ - cestovné</t>
  </si>
  <si>
    <t>MŠ - elektrická a tepelná energia</t>
  </si>
  <si>
    <t>MŠ - vodné, stočné</t>
  </si>
  <si>
    <t>MŠ - telefón</t>
  </si>
  <si>
    <t>MŠ - interiérové vybavenie, vybavenie kuchyne</t>
  </si>
  <si>
    <t>MŠ - všeobecný materiál</t>
  </si>
  <si>
    <t>MŠ - knihy, časopisy, učebné pomôcky</t>
  </si>
  <si>
    <t>MŠ - ochranné prac. pomôcky</t>
  </si>
  <si>
    <t>MŠ - softvér, licencie</t>
  </si>
  <si>
    <t>MŠ - prepravné</t>
  </si>
  <si>
    <t>MŠ - údržba prevádzkových strojov</t>
  </si>
  <si>
    <t xml:space="preserve">MŠ - oprava, údržba </t>
  </si>
  <si>
    <t>MŠ - školenie</t>
  </si>
  <si>
    <t>MŠ - revízia a kontrola zariadení</t>
  </si>
  <si>
    <t>MŠ - poplatky banke</t>
  </si>
  <si>
    <t>MŠ - prídel do soc. fondu</t>
  </si>
  <si>
    <t>Opatrovateľské služby - mzdy</t>
  </si>
  <si>
    <t>Opatrovateľské služby - odvody do poisťovní</t>
  </si>
  <si>
    <t>Stravovanie dôchodcov</t>
  </si>
  <si>
    <t>Opatrov. služba - prídel do soc. fondu</t>
  </si>
  <si>
    <t>Jednorázová sociálna výpomoc</t>
  </si>
  <si>
    <t>Príspevok pri narodení dieťaťa</t>
  </si>
  <si>
    <t>Bežné výdavky spolu :</t>
  </si>
  <si>
    <t xml:space="preserve">Kapitálové výdavky                           </t>
  </si>
  <si>
    <t xml:space="preserve">Nákup pozemkov - IBV </t>
  </si>
  <si>
    <t>Kapitálové výdavky spolu :</t>
  </si>
  <si>
    <t>Finančné operácie</t>
  </si>
  <si>
    <t>Splácanie úveru</t>
  </si>
  <si>
    <t>Splácanie úveru - Bytovky</t>
  </si>
  <si>
    <t>Kapitalové výdavky</t>
  </si>
  <si>
    <t>Rozpočtové výdavky spolu</t>
  </si>
  <si>
    <t>ZŠ transfer na prenesené kompetencie</t>
  </si>
  <si>
    <t>ZŠ dofinancovanie pren.komp. z rozpočtu obce</t>
  </si>
  <si>
    <t>ZŠ transfer na originálne kompetencie</t>
  </si>
  <si>
    <t>ZŠ Výdavky spolu :</t>
  </si>
  <si>
    <t xml:space="preserve">REKAPITULÁCIA ROZPOČTU </t>
  </si>
  <si>
    <t>Rozpočtové príjmy vrátane ZŠ</t>
  </si>
  <si>
    <t>Príjmy celkom</t>
  </si>
  <si>
    <t>Výdavky celkom</t>
  </si>
  <si>
    <t xml:space="preserve">Rozdiel </t>
  </si>
  <si>
    <t>Predkladá : Finančná komisia</t>
  </si>
  <si>
    <t>............................................</t>
  </si>
  <si>
    <t xml:space="preserve">Schválené dňa:  </t>
  </si>
  <si>
    <t>Baroková kúria-čistenie pivnice</t>
  </si>
  <si>
    <t>Renesančný kaštiel - oprava fasády</t>
  </si>
  <si>
    <t>Školský kaštiel - oprava odkvap.žľabov</t>
  </si>
  <si>
    <t>Schválený rozpočet (16.12.2013)</t>
  </si>
  <si>
    <t xml:space="preserve">                           R O Z P O Č E T    obce Zemianske  Kostoľany  na  roky  2015  -  2017 </t>
  </si>
  <si>
    <t xml:space="preserve">Príjem z predaja pozemkov </t>
  </si>
  <si>
    <t>MŠ - transfer zo ŠR</t>
  </si>
  <si>
    <t>Geometr. Plány (Pažite)</t>
  </si>
  <si>
    <t>DK SNP - prevádzk. stroje a prístroje (fotoaparát,  chladnička)</t>
  </si>
  <si>
    <t>DK  SNP - interiérové vybavenie  (kuch.riad + javiskové opony)</t>
  </si>
  <si>
    <t>Knižnica - oprava a rekonštrukcia</t>
  </si>
  <si>
    <t>Oprava, udržba v obci + opr.potraviny Domovina (+oprava triedy v ZŠ)</t>
  </si>
  <si>
    <t>MŠ - prev.str., prístroje....PC zostava</t>
  </si>
  <si>
    <t>Všeobecné služby</t>
  </si>
  <si>
    <t>Výkonné a zákonodarné orgány</t>
  </si>
  <si>
    <t>Výdavky  výkonných a zákonodarných orgánov spolu :</t>
  </si>
  <si>
    <t>Finančné a rozpočtové záležitosti</t>
  </si>
  <si>
    <t>Finančné a rozpočtové záležitosti  spolu :</t>
  </si>
  <si>
    <t>Všeobecné verejné služby</t>
  </si>
  <si>
    <t>Všeobecné verejné služby-register obyvateľov-spolu :</t>
  </si>
  <si>
    <t>Ostatné poplatky (od 2014 vrátane hr.automat)</t>
  </si>
  <si>
    <t>Za predaj výrobkov, tovarov a služieb (od r. 2014 vrátane popl.za odklaiská)</t>
  </si>
  <si>
    <t>Energie</t>
  </si>
  <si>
    <t>Príspevok na stravovanie zamest.</t>
  </si>
  <si>
    <t>Príjem zo stravného dôchodcov</t>
  </si>
  <si>
    <t>transfer z ESF na aktiv.pracovníkov</t>
  </si>
  <si>
    <t>Ochrana pred požiarmi</t>
  </si>
  <si>
    <t>Ochrana pred požiarmi  spolu :</t>
  </si>
  <si>
    <t>Všeobecná pracovná oblasť</t>
  </si>
  <si>
    <t>Všeobecná pracovná oblasť spolu</t>
  </si>
  <si>
    <t xml:space="preserve">TJ - príspevok na činnosť a dopravu </t>
  </si>
  <si>
    <t>Knižnica - interiérové vybavenie (stoličky, uzamykateľná skrinka na osobné údaje)</t>
  </si>
  <si>
    <t>DK  SNP - energie (tep.+elektrická)</t>
  </si>
  <si>
    <t>DK SNP - všeobecný materiál (čist. + výzdoba)</t>
  </si>
  <si>
    <t>Kultúrne služby spolu :</t>
  </si>
  <si>
    <t>Náboženské a iné spoločenské služby</t>
  </si>
  <si>
    <t>Príspevky spoločenským organizáciam</t>
  </si>
  <si>
    <t>Náboženské a iné spoločenské služby spolu :</t>
  </si>
  <si>
    <t>Predprimárne vzdelávanie s bežnou starostlivosťou</t>
  </si>
  <si>
    <t>Sociálne zabezpečenie - staroba</t>
  </si>
  <si>
    <t>10.2.0</t>
  </si>
  <si>
    <t>02.2.0</t>
  </si>
  <si>
    <t>01.6.0</t>
  </si>
  <si>
    <t>10.4.0</t>
  </si>
  <si>
    <t>Sociálne zabezpečenie - rodina a deti</t>
  </si>
  <si>
    <t>10.7.0</t>
  </si>
  <si>
    <t>Sociálna pomoc občanom v hmotnej a sociálnej núdzi</t>
  </si>
  <si>
    <t>Predprimárne vzdelávanie spolu:</t>
  </si>
  <si>
    <t>Sociálne zabezpečenie - staroba - spolu :</t>
  </si>
  <si>
    <t>Sociálne zabezpečenie - rodina a deti - spolu :</t>
  </si>
  <si>
    <t>Sociálne zabezpečenie - hmotná núdza spolu:</t>
  </si>
  <si>
    <t>NP - vináreň - oprava a údržba</t>
  </si>
  <si>
    <t>PD- prestavba ubytovne č.17</t>
  </si>
  <si>
    <t>Realizácia stavieb a ich tech.zhodnotenia, v tom:</t>
  </si>
  <si>
    <t xml:space="preserve"> -  výstavba bytov</t>
  </si>
  <si>
    <t xml:space="preserve"> - osvetlenie prechodov pre chodcov</t>
  </si>
  <si>
    <t xml:space="preserve"> - projekt.dok - spev.plochy Domovina, Pod Horou</t>
  </si>
  <si>
    <t xml:space="preserve"> - výstavba detských ihrísk</t>
  </si>
  <si>
    <t xml:space="preserve"> - rozšírenie MŠ</t>
  </si>
  <si>
    <t xml:space="preserve"> - výstavba bytov - dotácia</t>
  </si>
  <si>
    <t xml:space="preserve"> - bytovky - financovanie zo ŠFRB</t>
  </si>
  <si>
    <t>Prípr.a projektová dok - rekonštrukcia HZ</t>
  </si>
  <si>
    <t xml:space="preserve"> - starý dom smútku - rek,.strechy</t>
  </si>
  <si>
    <t xml:space="preserve"> - nový dom smútku - legalizácia stavby</t>
  </si>
  <si>
    <t xml:space="preserve"> - chodník Ľ. Štúra</t>
  </si>
  <si>
    <t xml:space="preserve"> - chodník Kpt. Nálepku</t>
  </si>
  <si>
    <t xml:space="preserve"> - urnový háj</t>
  </si>
  <si>
    <t xml:space="preserve"> - OcÚ - klimatizácia</t>
  </si>
  <si>
    <t xml:space="preserve"> - parkovisko - bytovky Domovina, Pod Horou</t>
  </si>
  <si>
    <t xml:space="preserve"> - revitalizácia kaštieľa (spoluúčasť) - PD</t>
  </si>
  <si>
    <t xml:space="preserve"> - MK ul. B.Nemcovejza HZ - PD + realizácia</t>
  </si>
  <si>
    <t xml:space="preserve"> - Amfiteáter za DK SNP - zmenené na rekonštrukciu vestibulu DK SNP</t>
  </si>
  <si>
    <t xml:space="preserve"> - sýpka - oprava strechy (r.2014) + prípojka el.energie v roku 2015</t>
  </si>
  <si>
    <t xml:space="preserve"> - rek.chodníka - SNP, Žulovská, Domovina</t>
  </si>
  <si>
    <t xml:space="preserve"> - výmena plynových kotlov v budove ZŚ</t>
  </si>
  <si>
    <t>Prípravná a projekt.dokumentácia, v tom:</t>
  </si>
  <si>
    <t xml:space="preserve"> - parkovacie miesta Kpt. Weinholda</t>
  </si>
  <si>
    <t xml:space="preserve"> - kúria - rozvody inžinierskych sietí</t>
  </si>
  <si>
    <t xml:space="preserve"> - spevnené plochy pri objekte č.3</t>
  </si>
  <si>
    <t xml:space="preserve"> - parkovisko - Domovina bytovka 388</t>
  </si>
  <si>
    <t xml:space="preserve"> - inžinierske siete IBV - verejné osvetlenie, MK</t>
  </si>
  <si>
    <t xml:space="preserve"> </t>
  </si>
  <si>
    <t xml:space="preserve"> - rekonštrukcia hasičskej zbrojnice</t>
  </si>
  <si>
    <t xml:space="preserve"> - rekonštrukcia kúrie - rozvody IS</t>
  </si>
  <si>
    <t xml:space="preserve"> - odvodňovací kanál za motorestom Pereš</t>
  </si>
  <si>
    <t xml:space="preserve"> - spevnené plochy pri objekte č.3 - ul. 4.apríla</t>
  </si>
  <si>
    <t xml:space="preserve"> - chodník Pod Horou - obojstranne pozdĺž park.</t>
  </si>
  <si>
    <t xml:space="preserve"> - rekonštrukcia OcÚ - vybudovanie archívu </t>
  </si>
  <si>
    <t xml:space="preserve"> - parkovisko Domovina 388</t>
  </si>
  <si>
    <t>131D</t>
  </si>
  <si>
    <t>ZŠ - prenesené komp. - nedočerp. Z roku 2013</t>
  </si>
  <si>
    <t xml:space="preserve">Spracovala: Ing. Janka Súkeníková </t>
  </si>
  <si>
    <t xml:space="preserve">Vyvesené dňa:  </t>
  </si>
  <si>
    <t>Transfer v rámci VS - šk.úrad-nedočerp.2013</t>
  </si>
  <si>
    <t>Dotácie zo ŠR - stra, šk.potr, rod.príd.</t>
  </si>
  <si>
    <t>Rekonštrukcia HZ - NFP z environmentálneho fondu</t>
  </si>
  <si>
    <t>verejné obstarávanie</t>
  </si>
  <si>
    <t>Byty,NP - oprava, údržba (v tom potr.Domovina)</t>
  </si>
  <si>
    <t xml:space="preserve">DK  SNP - údržba, oprava </t>
  </si>
  <si>
    <t>Prípojka elelktrickej energie pri pomníku</t>
  </si>
  <si>
    <t xml:space="preserve"> - rekonštrukcia HZ - NFP z environ.fondu</t>
  </si>
  <si>
    <t xml:space="preserve"> - výmena plynových  kotlov v ZŠ</t>
  </si>
  <si>
    <t>Územný plán zóny</t>
  </si>
  <si>
    <t xml:space="preserve"> - tech.vybavenosť bytovky (dotácia)</t>
  </si>
  <si>
    <t xml:space="preserve"> - tech.vybavenosť bytovky - vl.zdroje</t>
  </si>
  <si>
    <t>Výdavky RO s právnou subjektivitou - ZŠ</t>
  </si>
  <si>
    <t xml:space="preserve">Výdavky RO s právnou subjektivitou </t>
  </si>
  <si>
    <t>Správa pamiatok</t>
  </si>
  <si>
    <t>transfer RO - prev.náklady</t>
  </si>
  <si>
    <t>Výdavky spolu :</t>
  </si>
  <si>
    <t>Rozpočtové výdavky vrátane  RO</t>
  </si>
  <si>
    <t xml:space="preserve"> - rekonštrukcia kaštieľa - 5% spoluúčasť</t>
  </si>
  <si>
    <t xml:space="preserve"> - rekonštrukcia kaštieľa - stavebný dozor</t>
  </si>
  <si>
    <t>Externý manažment - rekonštrukcia kaštieľa</t>
  </si>
  <si>
    <t xml:space="preserve">Verejné obstarávanie </t>
  </si>
  <si>
    <t>1AA1</t>
  </si>
  <si>
    <t xml:space="preserve"> - rekonštrukcia kaštieľa - NFP z Europskeho fondu regionálneho rozvoja</t>
  </si>
  <si>
    <t>Rekonštrukcia kaštieľa - NFP regionálny op.program</t>
  </si>
  <si>
    <t xml:space="preserve">Výdavky RO s právnou subjektivitou  </t>
  </si>
  <si>
    <t xml:space="preserve">Vlastné príjmy RO s právnou subjektivitou  </t>
  </si>
</sst>
</file>

<file path=xl/styles.xml><?xml version="1.0" encoding="utf-8"?>
<styleSheet xmlns="http://schemas.openxmlformats.org/spreadsheetml/2006/main">
  <fonts count="50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color indexed="1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7"/>
      <name val="Arial"/>
      <family val="2"/>
      <charset val="238"/>
    </font>
    <font>
      <sz val="10"/>
      <color indexed="57"/>
      <name val="Arial"/>
      <family val="2"/>
      <charset val="238"/>
    </font>
    <font>
      <b/>
      <sz val="10"/>
      <color indexed="53"/>
      <name val="Arial"/>
      <family val="2"/>
      <charset val="238"/>
    </font>
    <font>
      <sz val="10"/>
      <color indexed="53"/>
      <name val="Arial"/>
      <family val="2"/>
      <charset val="238"/>
    </font>
    <font>
      <b/>
      <i/>
      <sz val="9"/>
      <color indexed="18"/>
      <name val="Arial"/>
      <family val="2"/>
      <charset val="238"/>
    </font>
    <font>
      <i/>
      <sz val="9"/>
      <color indexed="18"/>
      <name val="Arial"/>
      <family val="2"/>
      <charset val="238"/>
    </font>
    <font>
      <b/>
      <i/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18"/>
      <name val="Arial"/>
      <family val="2"/>
      <charset val="238"/>
    </font>
    <font>
      <sz val="9"/>
      <color indexed="18"/>
      <name val="Arial"/>
      <family val="2"/>
      <charset val="238"/>
    </font>
    <font>
      <b/>
      <sz val="9"/>
      <color indexed="60"/>
      <name val="Arial"/>
      <family val="2"/>
      <charset val="238"/>
    </font>
    <font>
      <i/>
      <sz val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9"/>
      <color indexed="10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9"/>
      <color rgb="FF993300"/>
      <name val="Arial"/>
      <family val="2"/>
      <charset val="238"/>
    </font>
    <font>
      <b/>
      <sz val="9"/>
      <color rgb="FF00008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indexed="60"/>
      <name val="Arial"/>
      <family val="2"/>
      <charset val="238"/>
    </font>
    <font>
      <b/>
      <sz val="10"/>
      <color rgb="FF9933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8"/>
      </patternFill>
    </fill>
    <fill>
      <patternFill patternType="solid">
        <fgColor theme="9" tint="0.79998168889431442"/>
        <bgColor indexed="8"/>
      </patternFill>
    </fill>
    <fill>
      <patternFill patternType="solid">
        <fgColor rgb="FFFFCCFF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rgb="FFFFFF66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CCCCFF"/>
        <bgColor indexed="8"/>
      </patternFill>
    </fill>
    <fill>
      <patternFill patternType="solid">
        <fgColor indexed="31"/>
        <bgColor indexed="8"/>
      </patternFill>
    </fill>
    <fill>
      <patternFill patternType="solid">
        <fgColor rgb="FFFFFF99"/>
        <bgColor indexed="8"/>
      </patternFill>
    </fill>
    <fill>
      <patternFill patternType="solid">
        <fgColor rgb="FFCCCCFF"/>
        <bgColor indexed="64"/>
      </patternFill>
    </fill>
    <fill>
      <patternFill patternType="solid">
        <fgColor rgb="FFCC99FF"/>
        <bgColor indexed="8"/>
      </patternFill>
    </fill>
    <fill>
      <patternFill patternType="solid">
        <fgColor rgb="FF00FF00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rgb="FFFFFFCC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rgb="FFFFCC99"/>
        <bgColor indexed="8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41">
    <xf numFmtId="0" fontId="0" fillId="0" borderId="0" xfId="0"/>
    <xf numFmtId="3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3" fontId="3" fillId="0" borderId="0" xfId="0" applyNumberFormat="1" applyFont="1" applyFill="1" applyBorder="1"/>
    <xf numFmtId="3" fontId="5" fillId="0" borderId="0" xfId="0" applyNumberFormat="1" applyFont="1" applyFill="1" applyBorder="1"/>
    <xf numFmtId="3" fontId="1" fillId="2" borderId="1" xfId="0" applyNumberFormat="1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3" fontId="7" fillId="3" borderId="1" xfId="0" applyNumberFormat="1" applyFont="1" applyFill="1" applyBorder="1" applyAlignment="1">
      <alignment horizontal="center" wrapText="1"/>
    </xf>
    <xf numFmtId="3" fontId="7" fillId="4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3" fontId="8" fillId="3" borderId="3" xfId="0" applyNumberFormat="1" applyFont="1" applyFill="1" applyBorder="1" applyAlignment="1">
      <alignment horizontal="center"/>
    </xf>
    <xf numFmtId="1" fontId="8" fillId="4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3" fontId="10" fillId="6" borderId="4" xfId="0" applyNumberFormat="1" applyFont="1" applyFill="1" applyBorder="1" applyAlignment="1">
      <alignment horizontal="left"/>
    </xf>
    <xf numFmtId="3" fontId="10" fillId="6" borderId="5" xfId="0" applyNumberFormat="1" applyFont="1" applyFill="1" applyBorder="1" applyAlignment="1">
      <alignment horizontal="right"/>
    </xf>
    <xf numFmtId="0" fontId="11" fillId="6" borderId="6" xfId="0" applyFont="1" applyFill="1" applyBorder="1"/>
    <xf numFmtId="3" fontId="11" fillId="6" borderId="7" xfId="0" applyNumberFormat="1" applyFont="1" applyFill="1" applyBorder="1"/>
    <xf numFmtId="3" fontId="11" fillId="0" borderId="7" xfId="0" applyNumberFormat="1" applyFont="1" applyFill="1" applyBorder="1"/>
    <xf numFmtId="0" fontId="4" fillId="0" borderId="7" xfId="0" applyFont="1" applyFill="1" applyBorder="1"/>
    <xf numFmtId="0" fontId="4" fillId="0" borderId="7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left"/>
    </xf>
    <xf numFmtId="3" fontId="12" fillId="0" borderId="5" xfId="0" applyNumberFormat="1" applyFont="1" applyFill="1" applyBorder="1" applyAlignment="1">
      <alignment horizontal="right"/>
    </xf>
    <xf numFmtId="0" fontId="12" fillId="0" borderId="4" xfId="0" applyFont="1" applyFill="1" applyBorder="1" applyAlignment="1">
      <alignment wrapText="1"/>
    </xf>
    <xf numFmtId="3" fontId="12" fillId="0" borderId="4" xfId="0" applyNumberFormat="1" applyFont="1" applyFill="1" applyBorder="1" applyAlignment="1">
      <alignment wrapText="1"/>
    </xf>
    <xf numFmtId="3" fontId="12" fillId="6" borderId="4" xfId="0" applyNumberFormat="1" applyFont="1" applyFill="1" applyBorder="1" applyAlignment="1">
      <alignment wrapText="1"/>
    </xf>
    <xf numFmtId="3" fontId="13" fillId="7" borderId="4" xfId="0" applyNumberFormat="1" applyFont="1" applyFill="1" applyBorder="1"/>
    <xf numFmtId="3" fontId="13" fillId="0" borderId="4" xfId="0" applyNumberFormat="1" applyFont="1" applyFill="1" applyBorder="1"/>
    <xf numFmtId="3" fontId="13" fillId="0" borderId="4" xfId="0" applyNumberFormat="1" applyFont="1" applyFill="1" applyBorder="1" applyAlignment="1">
      <alignment horizontal="right"/>
    </xf>
    <xf numFmtId="0" fontId="12" fillId="0" borderId="4" xfId="0" applyFont="1" applyFill="1" applyBorder="1"/>
    <xf numFmtId="3" fontId="12" fillId="6" borderId="4" xfId="0" applyNumberFormat="1" applyFont="1" applyFill="1" applyBorder="1"/>
    <xf numFmtId="3" fontId="1" fillId="0" borderId="8" xfId="0" applyNumberFormat="1" applyFont="1" applyFill="1" applyBorder="1" applyAlignment="1">
      <alignment horizontal="left"/>
    </xf>
    <xf numFmtId="3" fontId="1" fillId="0" borderId="9" xfId="0" applyNumberFormat="1" applyFont="1" applyFill="1" applyBorder="1" applyAlignment="1">
      <alignment horizontal="right"/>
    </xf>
    <xf numFmtId="0" fontId="1" fillId="0" borderId="9" xfId="0" applyFont="1" applyFill="1" applyBorder="1"/>
    <xf numFmtId="3" fontId="1" fillId="0" borderId="9" xfId="0" applyNumberFormat="1" applyFont="1" applyFill="1" applyBorder="1"/>
    <xf numFmtId="3" fontId="1" fillId="9" borderId="9" xfId="0" applyNumberFormat="1" applyFont="1" applyFill="1" applyBorder="1"/>
    <xf numFmtId="3" fontId="4" fillId="0" borderId="9" xfId="0" applyNumberFormat="1" applyFont="1" applyFill="1" applyBorder="1"/>
    <xf numFmtId="3" fontId="4" fillId="0" borderId="9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left"/>
    </xf>
    <xf numFmtId="3" fontId="10" fillId="0" borderId="10" xfId="0" applyNumberFormat="1" applyFont="1" applyFill="1" applyBorder="1" applyAlignment="1">
      <alignment horizontal="right"/>
    </xf>
    <xf numFmtId="0" fontId="11" fillId="0" borderId="11" xfId="0" applyFont="1" applyFill="1" applyBorder="1"/>
    <xf numFmtId="3" fontId="11" fillId="0" borderId="12" xfId="0" applyNumberFormat="1" applyFont="1" applyFill="1" applyBorder="1"/>
    <xf numFmtId="3" fontId="11" fillId="9" borderId="12" xfId="0" applyNumberFormat="1" applyFont="1" applyFill="1" applyBorder="1"/>
    <xf numFmtId="3" fontId="4" fillId="0" borderId="12" xfId="0" applyNumberFormat="1" applyFont="1" applyFill="1" applyBorder="1"/>
    <xf numFmtId="3" fontId="4" fillId="0" borderId="12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3" fontId="14" fillId="0" borderId="9" xfId="0" applyNumberFormat="1" applyFont="1" applyFill="1" applyBorder="1"/>
    <xf numFmtId="3" fontId="14" fillId="0" borderId="9" xfId="0" applyNumberFormat="1" applyFont="1" applyFill="1" applyBorder="1" applyAlignment="1">
      <alignment horizontal="right"/>
    </xf>
    <xf numFmtId="3" fontId="14" fillId="0" borderId="2" xfId="0" applyNumberFormat="1" applyFont="1" applyFill="1" applyBorder="1" applyAlignment="1">
      <alignment horizontal="right"/>
    </xf>
    <xf numFmtId="3" fontId="15" fillId="0" borderId="3" xfId="0" applyNumberFormat="1" applyFont="1" applyFill="1" applyBorder="1" applyAlignment="1">
      <alignment horizontal="left"/>
    </xf>
    <xf numFmtId="3" fontId="15" fillId="0" borderId="10" xfId="0" applyNumberFormat="1" applyFont="1" applyFill="1" applyBorder="1" applyAlignment="1">
      <alignment horizontal="right"/>
    </xf>
    <xf numFmtId="0" fontId="16" fillId="0" borderId="11" xfId="0" applyFont="1" applyFill="1" applyBorder="1"/>
    <xf numFmtId="3" fontId="16" fillId="0" borderId="12" xfId="0" applyNumberFormat="1" applyFont="1" applyFill="1" applyBorder="1"/>
    <xf numFmtId="3" fontId="14" fillId="0" borderId="12" xfId="0" applyNumberFormat="1" applyFont="1" applyFill="1" applyBorder="1"/>
    <xf numFmtId="3" fontId="14" fillId="0" borderId="12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2" fillId="7" borderId="4" xfId="0" applyNumberFormat="1" applyFont="1" applyFill="1" applyBorder="1"/>
    <xf numFmtId="3" fontId="12" fillId="7" borderId="4" xfId="0" applyNumberFormat="1" applyFont="1" applyFill="1" applyBorder="1" applyAlignment="1">
      <alignment wrapText="1"/>
    </xf>
    <xf numFmtId="3" fontId="12" fillId="0" borderId="4" xfId="0" applyNumberFormat="1" applyFont="1" applyFill="1" applyBorder="1" applyAlignment="1">
      <alignment horizontal="right"/>
    </xf>
    <xf numFmtId="3" fontId="13" fillId="0" borderId="6" xfId="0" applyNumberFormat="1" applyFont="1" applyFill="1" applyBorder="1"/>
    <xf numFmtId="3" fontId="13" fillId="7" borderId="6" xfId="0" applyNumberFormat="1" applyFont="1" applyFill="1" applyBorder="1"/>
    <xf numFmtId="0" fontId="1" fillId="0" borderId="9" xfId="0" applyFont="1" applyFill="1" applyBorder="1" applyAlignment="1">
      <alignment wrapText="1"/>
    </xf>
    <xf numFmtId="3" fontId="1" fillId="0" borderId="9" xfId="0" applyNumberFormat="1" applyFont="1" applyFill="1" applyBorder="1" applyAlignment="1">
      <alignment wrapText="1"/>
    </xf>
    <xf numFmtId="3" fontId="14" fillId="0" borderId="13" xfId="0" applyNumberFormat="1" applyFont="1" applyFill="1" applyBorder="1" applyAlignment="1">
      <alignment horizontal="right"/>
    </xf>
    <xf numFmtId="3" fontId="17" fillId="0" borderId="3" xfId="0" applyNumberFormat="1" applyFont="1" applyFill="1" applyBorder="1" applyAlignment="1">
      <alignment horizontal="left"/>
    </xf>
    <xf numFmtId="3" fontId="17" fillId="0" borderId="10" xfId="0" applyNumberFormat="1" applyFont="1" applyFill="1" applyBorder="1" applyAlignment="1">
      <alignment horizontal="right"/>
    </xf>
    <xf numFmtId="0" fontId="18" fillId="0" borderId="11" xfId="0" applyFont="1" applyFill="1" applyBorder="1"/>
    <xf numFmtId="3" fontId="18" fillId="0" borderId="12" xfId="0" applyNumberFormat="1" applyFont="1" applyFill="1" applyBorder="1"/>
    <xf numFmtId="3" fontId="4" fillId="0" borderId="13" xfId="0" applyNumberFormat="1" applyFont="1" applyFill="1" applyBorder="1" applyAlignment="1">
      <alignment horizontal="right"/>
    </xf>
    <xf numFmtId="0" fontId="19" fillId="10" borderId="4" xfId="0" applyFont="1" applyFill="1" applyBorder="1" applyAlignment="1"/>
    <xf numFmtId="0" fontId="19" fillId="10" borderId="5" xfId="0" applyFont="1" applyFill="1" applyBorder="1" applyAlignment="1">
      <alignment horizontal="right"/>
    </xf>
    <xf numFmtId="0" fontId="20" fillId="10" borderId="4" xfId="0" applyFont="1" applyFill="1" applyBorder="1" applyAlignment="1"/>
    <xf numFmtId="3" fontId="21" fillId="10" borderId="4" xfId="0" applyNumberFormat="1" applyFont="1" applyFill="1" applyBorder="1"/>
    <xf numFmtId="3" fontId="1" fillId="2" borderId="1" xfId="0" applyNumberFormat="1" applyFon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3" fontId="8" fillId="2" borderId="3" xfId="0" applyNumberFormat="1" applyFont="1" applyFill="1" applyBorder="1" applyAlignment="1">
      <alignment horizontal="center"/>
    </xf>
    <xf numFmtId="3" fontId="12" fillId="0" borderId="6" xfId="0" applyNumberFormat="1" applyFont="1" applyFill="1" applyBorder="1" applyAlignment="1">
      <alignment wrapText="1"/>
    </xf>
    <xf numFmtId="3" fontId="12" fillId="7" borderId="6" xfId="0" applyNumberFormat="1" applyFont="1" applyFill="1" applyBorder="1" applyAlignment="1">
      <alignment wrapText="1"/>
    </xf>
    <xf numFmtId="0" fontId="1" fillId="0" borderId="6" xfId="0" applyFont="1" applyFill="1" applyBorder="1"/>
    <xf numFmtId="0" fontId="1" fillId="0" borderId="7" xfId="0" applyFont="1" applyFill="1" applyBorder="1" applyAlignment="1">
      <alignment horizontal="right"/>
    </xf>
    <xf numFmtId="0" fontId="1" fillId="0" borderId="7" xfId="0" applyFont="1" applyFill="1" applyBorder="1"/>
    <xf numFmtId="3" fontId="1" fillId="0" borderId="7" xfId="0" applyNumberFormat="1" applyFont="1" applyFill="1" applyBorder="1"/>
    <xf numFmtId="3" fontId="4" fillId="0" borderId="7" xfId="0" applyNumberFormat="1" applyFont="1" applyFill="1" applyBorder="1"/>
    <xf numFmtId="3" fontId="4" fillId="0" borderId="7" xfId="0" applyNumberFormat="1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left"/>
    </xf>
    <xf numFmtId="3" fontId="13" fillId="0" borderId="5" xfId="0" applyNumberFormat="1" applyFont="1" applyFill="1" applyBorder="1" applyAlignment="1">
      <alignment horizontal="right"/>
    </xf>
    <xf numFmtId="0" fontId="13" fillId="0" borderId="4" xfId="0" applyFont="1" applyFill="1" applyBorder="1" applyAlignment="1">
      <alignment wrapText="1"/>
    </xf>
    <xf numFmtId="3" fontId="13" fillId="0" borderId="4" xfId="0" applyNumberFormat="1" applyFont="1" applyFill="1" applyBorder="1" applyAlignment="1">
      <alignment wrapText="1"/>
    </xf>
    <xf numFmtId="3" fontId="14" fillId="0" borderId="4" xfId="0" applyNumberFormat="1" applyFont="1" applyFill="1" applyBorder="1" applyAlignment="1">
      <alignment horizontal="right"/>
    </xf>
    <xf numFmtId="0" fontId="23" fillId="0" borderId="7" xfId="0" applyFont="1" applyFill="1" applyBorder="1" applyAlignment="1"/>
    <xf numFmtId="0" fontId="23" fillId="0" borderId="9" xfId="0" applyFont="1" applyFill="1" applyBorder="1" applyAlignment="1">
      <alignment horizontal="right"/>
    </xf>
    <xf numFmtId="0" fontId="24" fillId="0" borderId="9" xfId="0" applyFont="1" applyFill="1" applyBorder="1" applyAlignment="1"/>
    <xf numFmtId="3" fontId="3" fillId="0" borderId="9" xfId="0" applyNumberFormat="1" applyFont="1" applyFill="1" applyBorder="1"/>
    <xf numFmtId="3" fontId="3" fillId="0" borderId="7" xfId="0" applyNumberFormat="1" applyFont="1" applyFill="1" applyBorder="1"/>
    <xf numFmtId="3" fontId="13" fillId="11" borderId="4" xfId="0" applyNumberFormat="1" applyFont="1" applyFill="1" applyBorder="1"/>
    <xf numFmtId="0" fontId="25" fillId="11" borderId="4" xfId="0" applyFont="1" applyFill="1" applyBorder="1" applyAlignment="1"/>
    <xf numFmtId="0" fontId="25" fillId="11" borderId="5" xfId="0" applyFont="1" applyFill="1" applyBorder="1" applyAlignment="1">
      <alignment horizontal="right"/>
    </xf>
    <xf numFmtId="0" fontId="12" fillId="11" borderId="4" xfId="0" applyFont="1" applyFill="1" applyBorder="1" applyAlignment="1"/>
    <xf numFmtId="0" fontId="26" fillId="12" borderId="4" xfId="0" applyFont="1" applyFill="1" applyBorder="1" applyAlignment="1"/>
    <xf numFmtId="0" fontId="26" fillId="12" borderId="5" xfId="0" applyFont="1" applyFill="1" applyBorder="1" applyAlignment="1">
      <alignment horizontal="right"/>
    </xf>
    <xf numFmtId="0" fontId="27" fillId="12" borderId="4" xfId="0" applyFont="1" applyFill="1" applyBorder="1" applyAlignment="1"/>
    <xf numFmtId="3" fontId="25" fillId="12" borderId="4" xfId="0" applyNumberFormat="1" applyFont="1" applyFill="1" applyBorder="1"/>
    <xf numFmtId="3" fontId="12" fillId="0" borderId="6" xfId="0" applyNumberFormat="1" applyFont="1" applyFill="1" applyBorder="1" applyAlignment="1">
      <alignment horizontal="left"/>
    </xf>
    <xf numFmtId="3" fontId="12" fillId="0" borderId="7" xfId="0" applyNumberFormat="1" applyFont="1" applyFill="1" applyBorder="1" applyAlignment="1">
      <alignment horizontal="right"/>
    </xf>
    <xf numFmtId="0" fontId="12" fillId="0" borderId="7" xfId="0" applyFont="1" applyFill="1" applyBorder="1"/>
    <xf numFmtId="3" fontId="12" fillId="0" borderId="7" xfId="0" applyNumberFormat="1" applyFont="1" applyFill="1" applyBorder="1"/>
    <xf numFmtId="3" fontId="13" fillId="0" borderId="7" xfId="0" applyNumberFormat="1" applyFont="1" applyFill="1" applyBorder="1"/>
    <xf numFmtId="3" fontId="13" fillId="0" borderId="7" xfId="0" applyNumberFormat="1" applyFont="1" applyFill="1" applyBorder="1" applyAlignment="1">
      <alignment horizontal="right"/>
    </xf>
    <xf numFmtId="3" fontId="13" fillId="0" borderId="2" xfId="0" applyNumberFormat="1" applyFont="1" applyFill="1" applyBorder="1" applyAlignment="1">
      <alignment horizontal="right"/>
    </xf>
    <xf numFmtId="3" fontId="13" fillId="2" borderId="6" xfId="0" applyNumberFormat="1" applyFont="1" applyFill="1" applyBorder="1"/>
    <xf numFmtId="3" fontId="13" fillId="4" borderId="6" xfId="0" applyNumberFormat="1" applyFont="1" applyFill="1" applyBorder="1"/>
    <xf numFmtId="3" fontId="13" fillId="2" borderId="4" xfId="0" applyNumberFormat="1" applyFont="1" applyFill="1" applyBorder="1"/>
    <xf numFmtId="3" fontId="13" fillId="2" borderId="4" xfId="0" applyNumberFormat="1" applyFont="1" applyFill="1" applyBorder="1" applyAlignment="1">
      <alignment horizontal="right"/>
    </xf>
    <xf numFmtId="0" fontId="19" fillId="13" borderId="4" xfId="0" applyFont="1" applyFill="1" applyBorder="1" applyAlignment="1"/>
    <xf numFmtId="0" fontId="19" fillId="13" borderId="5" xfId="0" applyFont="1" applyFill="1" applyBorder="1" applyAlignment="1">
      <alignment horizontal="right"/>
    </xf>
    <xf numFmtId="0" fontId="20" fillId="13" borderId="4" xfId="0" applyFont="1" applyFill="1" applyBorder="1" applyAlignment="1"/>
    <xf numFmtId="3" fontId="21" fillId="13" borderId="4" xfId="0" applyNumberFormat="1" applyFont="1" applyFill="1" applyBorder="1"/>
    <xf numFmtId="0" fontId="10" fillId="0" borderId="7" xfId="0" applyFont="1" applyFill="1" applyBorder="1" applyAlignment="1"/>
    <xf numFmtId="0" fontId="10" fillId="0" borderId="9" xfId="0" applyFont="1" applyFill="1" applyBorder="1" applyAlignment="1">
      <alignment horizontal="right"/>
    </xf>
    <xf numFmtId="0" fontId="10" fillId="0" borderId="9" xfId="0" applyFont="1" applyFill="1" applyBorder="1" applyAlignment="1"/>
    <xf numFmtId="3" fontId="10" fillId="0" borderId="9" xfId="0" applyNumberFormat="1" applyFont="1" applyFill="1" applyBorder="1" applyAlignment="1"/>
    <xf numFmtId="3" fontId="10" fillId="0" borderId="4" xfId="0" applyNumberFormat="1" applyFont="1" applyFill="1" applyBorder="1" applyAlignment="1">
      <alignment horizontal="left"/>
    </xf>
    <xf numFmtId="3" fontId="10" fillId="0" borderId="5" xfId="0" applyNumberFormat="1" applyFont="1" applyFill="1" applyBorder="1" applyAlignment="1">
      <alignment horizontal="right"/>
    </xf>
    <xf numFmtId="0" fontId="10" fillId="0" borderId="6" xfId="0" applyFont="1" applyFill="1" applyBorder="1"/>
    <xf numFmtId="3" fontId="10" fillId="0" borderId="7" xfId="0" applyNumberFormat="1" applyFont="1" applyFill="1" applyBorder="1"/>
    <xf numFmtId="3" fontId="10" fillId="9" borderId="7" xfId="0" applyNumberFormat="1" applyFont="1" applyFill="1" applyBorder="1"/>
    <xf numFmtId="3" fontId="4" fillId="0" borderId="5" xfId="0" applyNumberFormat="1" applyFont="1" applyFill="1" applyBorder="1" applyAlignment="1">
      <alignment horizontal="right"/>
    </xf>
    <xf numFmtId="3" fontId="13" fillId="6" borderId="4" xfId="0" applyNumberFormat="1" applyFont="1" applyFill="1" applyBorder="1" applyAlignment="1">
      <alignment wrapText="1"/>
    </xf>
    <xf numFmtId="0" fontId="26" fillId="14" borderId="4" xfId="0" applyFont="1" applyFill="1" applyBorder="1" applyAlignment="1"/>
    <xf numFmtId="0" fontId="26" fillId="14" borderId="5" xfId="0" applyFont="1" applyFill="1" applyBorder="1" applyAlignment="1">
      <alignment horizontal="right"/>
    </xf>
    <xf numFmtId="3" fontId="25" fillId="14" borderId="4" xfId="0" applyNumberFormat="1" applyFont="1" applyFill="1" applyBorder="1"/>
    <xf numFmtId="0" fontId="23" fillId="0" borderId="8" xfId="0" applyFont="1" applyFill="1" applyBorder="1" applyAlignment="1"/>
    <xf numFmtId="0" fontId="23" fillId="0" borderId="9" xfId="0" applyFont="1" applyFill="1" applyBorder="1" applyAlignment="1"/>
    <xf numFmtId="3" fontId="23" fillId="0" borderId="9" xfId="0" applyNumberFormat="1" applyFont="1" applyFill="1" applyBorder="1" applyAlignment="1"/>
    <xf numFmtId="3" fontId="30" fillId="0" borderId="9" xfId="0" applyNumberFormat="1" applyFont="1" applyFill="1" applyBorder="1"/>
    <xf numFmtId="3" fontId="30" fillId="0" borderId="9" xfId="0" applyNumberFormat="1" applyFont="1" applyFill="1" applyBorder="1" applyAlignment="1">
      <alignment horizontal="right"/>
    </xf>
    <xf numFmtId="3" fontId="30" fillId="0" borderId="2" xfId="0" applyNumberFormat="1" applyFont="1" applyFill="1" applyBorder="1" applyAlignment="1">
      <alignment horizontal="right"/>
    </xf>
    <xf numFmtId="3" fontId="28" fillId="0" borderId="4" xfId="0" applyNumberFormat="1" applyFont="1" applyFill="1" applyBorder="1" applyAlignment="1">
      <alignment horizontal="left"/>
    </xf>
    <xf numFmtId="3" fontId="28" fillId="0" borderId="5" xfId="0" applyNumberFormat="1" applyFont="1" applyFill="1" applyBorder="1" applyAlignment="1">
      <alignment horizontal="right"/>
    </xf>
    <xf numFmtId="0" fontId="28" fillId="0" borderId="6" xfId="0" applyFont="1" applyFill="1" applyBorder="1"/>
    <xf numFmtId="3" fontId="28" fillId="0" borderId="7" xfId="0" applyNumberFormat="1" applyFont="1" applyFill="1" applyBorder="1"/>
    <xf numFmtId="3" fontId="22" fillId="0" borderId="7" xfId="0" applyNumberFormat="1" applyFont="1" applyFill="1" applyBorder="1"/>
    <xf numFmtId="3" fontId="22" fillId="0" borderId="7" xfId="0" applyNumberFormat="1" applyFont="1" applyFill="1" applyBorder="1" applyAlignment="1">
      <alignment horizontal="right"/>
    </xf>
    <xf numFmtId="3" fontId="22" fillId="0" borderId="5" xfId="0" applyNumberFormat="1" applyFont="1" applyFill="1" applyBorder="1" applyAlignment="1">
      <alignment horizontal="right"/>
    </xf>
    <xf numFmtId="0" fontId="27" fillId="14" borderId="4" xfId="0" applyFont="1" applyFill="1" applyBorder="1" applyAlignment="1"/>
    <xf numFmtId="0" fontId="26" fillId="15" borderId="4" xfId="0" applyFont="1" applyFill="1" applyBorder="1" applyAlignment="1"/>
    <xf numFmtId="0" fontId="26" fillId="15" borderId="5" xfId="0" applyFont="1" applyFill="1" applyBorder="1" applyAlignment="1">
      <alignment horizontal="right"/>
    </xf>
    <xf numFmtId="0" fontId="27" fillId="15" borderId="4" xfId="0" applyFont="1" applyFill="1" applyBorder="1" applyAlignment="1"/>
    <xf numFmtId="3" fontId="25" fillId="15" borderId="4" xfId="0" applyNumberFormat="1" applyFont="1" applyFill="1" applyBorder="1"/>
    <xf numFmtId="3" fontId="24" fillId="0" borderId="9" xfId="0" applyNumberFormat="1" applyFont="1" applyFill="1" applyBorder="1" applyAlignment="1"/>
    <xf numFmtId="14" fontId="28" fillId="0" borderId="5" xfId="0" applyNumberFormat="1" applyFont="1" applyFill="1" applyBorder="1" applyAlignment="1">
      <alignment horizontal="right"/>
    </xf>
    <xf numFmtId="0" fontId="28" fillId="0" borderId="6" xfId="0" applyFont="1" applyFill="1" applyBorder="1" applyAlignment="1"/>
    <xf numFmtId="3" fontId="28" fillId="0" borderId="7" xfId="0" applyNumberFormat="1" applyFont="1" applyFill="1" applyBorder="1" applyAlignment="1"/>
    <xf numFmtId="3" fontId="31" fillId="0" borderId="7" xfId="0" applyNumberFormat="1" applyFont="1" applyFill="1" applyBorder="1"/>
    <xf numFmtId="3" fontId="31" fillId="0" borderId="7" xfId="0" applyNumberFormat="1" applyFont="1" applyFill="1" applyBorder="1" applyAlignment="1">
      <alignment horizontal="right"/>
    </xf>
    <xf numFmtId="3" fontId="31" fillId="0" borderId="5" xfId="0" applyNumberFormat="1" applyFont="1" applyFill="1" applyBorder="1" applyAlignment="1">
      <alignment horizontal="right"/>
    </xf>
    <xf numFmtId="0" fontId="26" fillId="0" borderId="8" xfId="0" applyFont="1" applyFill="1" applyBorder="1" applyAlignment="1"/>
    <xf numFmtId="0" fontId="26" fillId="0" borderId="9" xfId="0" applyFont="1" applyFill="1" applyBorder="1" applyAlignment="1">
      <alignment horizontal="right"/>
    </xf>
    <xf numFmtId="0" fontId="27" fillId="0" borderId="9" xfId="0" applyFont="1" applyFill="1" applyBorder="1" applyAlignment="1"/>
    <xf numFmtId="3" fontId="27" fillId="0" borderId="9" xfId="0" applyNumberFormat="1" applyFont="1" applyFill="1" applyBorder="1" applyAlignment="1"/>
    <xf numFmtId="3" fontId="31" fillId="0" borderId="9" xfId="0" applyNumberFormat="1" applyFont="1" applyFill="1" applyBorder="1"/>
    <xf numFmtId="3" fontId="31" fillId="0" borderId="9" xfId="0" applyNumberFormat="1" applyFont="1" applyFill="1" applyBorder="1" applyAlignment="1">
      <alignment horizontal="right"/>
    </xf>
    <xf numFmtId="0" fontId="26" fillId="15" borderId="4" xfId="0" applyFont="1" applyFill="1" applyBorder="1"/>
    <xf numFmtId="0" fontId="27" fillId="15" borderId="4" xfId="0" applyFont="1" applyFill="1" applyBorder="1"/>
    <xf numFmtId="0" fontId="26" fillId="0" borderId="8" xfId="0" applyFont="1" applyFill="1" applyBorder="1"/>
    <xf numFmtId="0" fontId="27" fillId="0" borderId="9" xfId="0" applyFont="1" applyFill="1" applyBorder="1"/>
    <xf numFmtId="3" fontId="27" fillId="0" borderId="9" xfId="0" applyNumberFormat="1" applyFont="1" applyFill="1" applyBorder="1"/>
    <xf numFmtId="0" fontId="26" fillId="0" borderId="9" xfId="0" applyFont="1" applyFill="1" applyBorder="1" applyAlignment="1"/>
    <xf numFmtId="3" fontId="26" fillId="0" borderId="9" xfId="0" applyNumberFormat="1" applyFont="1" applyFill="1" applyBorder="1" applyAlignment="1"/>
    <xf numFmtId="49" fontId="28" fillId="0" borderId="4" xfId="0" applyNumberFormat="1" applyFont="1" applyFill="1" applyBorder="1" applyAlignment="1">
      <alignment horizontal="left"/>
    </xf>
    <xf numFmtId="0" fontId="26" fillId="0" borderId="14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26" fillId="0" borderId="0" xfId="0" applyFont="1" applyFill="1" applyBorder="1" applyAlignment="1"/>
    <xf numFmtId="3" fontId="25" fillId="0" borderId="0" xfId="0" applyNumberFormat="1" applyFont="1" applyFill="1" applyBorder="1"/>
    <xf numFmtId="3" fontId="25" fillId="0" borderId="0" xfId="0" applyNumberFormat="1" applyFont="1" applyFill="1" applyBorder="1" applyAlignment="1">
      <alignment horizontal="right"/>
    </xf>
    <xf numFmtId="0" fontId="13" fillId="0" borderId="6" xfId="0" applyFont="1" applyFill="1" applyBorder="1"/>
    <xf numFmtId="3" fontId="25" fillId="0" borderId="9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3" fontId="12" fillId="0" borderId="8" xfId="0" applyNumberFormat="1" applyFont="1" applyFill="1" applyBorder="1" applyAlignment="1">
      <alignment horizontal="left"/>
    </xf>
    <xf numFmtId="3" fontId="12" fillId="0" borderId="9" xfId="0" applyNumberFormat="1" applyFont="1" applyFill="1" applyBorder="1" applyAlignment="1">
      <alignment horizontal="right"/>
    </xf>
    <xf numFmtId="0" fontId="12" fillId="0" borderId="9" xfId="0" applyFont="1" applyFill="1" applyBorder="1"/>
    <xf numFmtId="3" fontId="12" fillId="0" borderId="9" xfId="0" applyNumberFormat="1" applyFont="1" applyFill="1" applyBorder="1"/>
    <xf numFmtId="3" fontId="22" fillId="0" borderId="9" xfId="0" applyNumberFormat="1" applyFont="1" applyFill="1" applyBorder="1"/>
    <xf numFmtId="3" fontId="22" fillId="0" borderId="9" xfId="0" applyNumberFormat="1" applyFont="1" applyFill="1" applyBorder="1" applyAlignment="1">
      <alignment horizontal="right"/>
    </xf>
    <xf numFmtId="49" fontId="28" fillId="0" borderId="5" xfId="0" applyNumberFormat="1" applyFont="1" applyFill="1" applyBorder="1" applyAlignment="1">
      <alignment horizontal="right"/>
    </xf>
    <xf numFmtId="0" fontId="27" fillId="0" borderId="0" xfId="0" applyFont="1" applyFill="1" applyBorder="1" applyAlignment="1"/>
    <xf numFmtId="3" fontId="27" fillId="0" borderId="0" xfId="0" applyNumberFormat="1" applyFont="1" applyFill="1" applyBorder="1" applyAlignment="1"/>
    <xf numFmtId="3" fontId="31" fillId="0" borderId="0" xfId="0" applyNumberFormat="1" applyFont="1" applyFill="1" applyBorder="1"/>
    <xf numFmtId="3" fontId="31" fillId="0" borderId="0" xfId="0" applyNumberFormat="1" applyFont="1" applyFill="1" applyBorder="1" applyAlignment="1">
      <alignment horizontal="right"/>
    </xf>
    <xf numFmtId="3" fontId="12" fillId="0" borderId="14" xfId="0" applyNumberFormat="1" applyFont="1" applyFill="1" applyBorder="1" applyAlignment="1">
      <alignment horizontal="left"/>
    </xf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/>
    <xf numFmtId="3" fontId="12" fillId="0" borderId="0" xfId="0" applyNumberFormat="1" applyFont="1" applyFill="1" applyBorder="1"/>
    <xf numFmtId="3" fontId="22" fillId="0" borderId="0" xfId="0" applyNumberFormat="1" applyFont="1" applyFill="1" applyBorder="1"/>
    <xf numFmtId="3" fontId="13" fillId="0" borderId="5" xfId="0" applyNumberFormat="1" applyFont="1" applyFill="1" applyBorder="1"/>
    <xf numFmtId="3" fontId="13" fillId="6" borderId="4" xfId="0" applyNumberFormat="1" applyFont="1" applyFill="1" applyBorder="1"/>
    <xf numFmtId="3" fontId="25" fillId="0" borderId="9" xfId="0" applyNumberFormat="1" applyFont="1" applyFill="1" applyBorder="1" applyAlignment="1">
      <alignment horizontal="right"/>
    </xf>
    <xf numFmtId="3" fontId="13" fillId="7" borderId="4" xfId="0" applyNumberFormat="1" applyFont="1" applyFill="1" applyBorder="1" applyAlignment="1">
      <alignment wrapText="1"/>
    </xf>
    <xf numFmtId="3" fontId="19" fillId="10" borderId="4" xfId="0" applyNumberFormat="1" applyFont="1" applyFill="1" applyBorder="1" applyAlignment="1">
      <alignment horizontal="left"/>
    </xf>
    <xf numFmtId="3" fontId="19" fillId="10" borderId="5" xfId="0" applyNumberFormat="1" applyFont="1" applyFill="1" applyBorder="1" applyAlignment="1">
      <alignment horizontal="right"/>
    </xf>
    <xf numFmtId="0" fontId="20" fillId="10" borderId="4" xfId="0" applyFont="1" applyFill="1" applyBorder="1"/>
    <xf numFmtId="3" fontId="23" fillId="0" borderId="6" xfId="0" applyNumberFormat="1" applyFont="1" applyFill="1" applyBorder="1" applyAlignment="1">
      <alignment horizontal="left"/>
    </xf>
    <xf numFmtId="3" fontId="23" fillId="0" borderId="7" xfId="0" applyNumberFormat="1" applyFont="1" applyFill="1" applyBorder="1" applyAlignment="1">
      <alignment horizontal="right"/>
    </xf>
    <xf numFmtId="0" fontId="24" fillId="0" borderId="7" xfId="0" applyFont="1" applyFill="1" applyBorder="1"/>
    <xf numFmtId="3" fontId="24" fillId="0" borderId="7" xfId="0" applyNumberFormat="1" applyFont="1" applyFill="1" applyBorder="1"/>
    <xf numFmtId="3" fontId="30" fillId="0" borderId="7" xfId="0" applyNumberFormat="1" applyFont="1" applyFill="1" applyBorder="1"/>
    <xf numFmtId="3" fontId="30" fillId="0" borderId="7" xfId="0" applyNumberFormat="1" applyFont="1" applyFill="1" applyBorder="1" applyAlignment="1">
      <alignment horizontal="right"/>
    </xf>
    <xf numFmtId="3" fontId="12" fillId="6" borderId="10" xfId="0" applyNumberFormat="1" applyFont="1" applyFill="1" applyBorder="1"/>
    <xf numFmtId="3" fontId="12" fillId="7" borderId="7" xfId="0" applyNumberFormat="1" applyFont="1" applyFill="1" applyBorder="1" applyAlignment="1">
      <alignment wrapText="1"/>
    </xf>
    <xf numFmtId="3" fontId="13" fillId="7" borderId="7" xfId="0" applyNumberFormat="1" applyFont="1" applyFill="1" applyBorder="1"/>
    <xf numFmtId="0" fontId="12" fillId="0" borderId="4" xfId="0" applyFont="1" applyFill="1" applyBorder="1" applyAlignment="1">
      <alignment horizontal="left" wrapText="1"/>
    </xf>
    <xf numFmtId="3" fontId="21" fillId="10" borderId="4" xfId="0" applyNumberFormat="1" applyFont="1" applyFill="1" applyBorder="1" applyAlignment="1">
      <alignment horizontal="right"/>
    </xf>
    <xf numFmtId="0" fontId="23" fillId="0" borderId="11" xfId="0" applyFont="1" applyFill="1" applyBorder="1" applyAlignment="1"/>
    <xf numFmtId="0" fontId="23" fillId="0" borderId="12" xfId="0" applyFont="1" applyFill="1" applyBorder="1" applyAlignment="1">
      <alignment horizontal="right"/>
    </xf>
    <xf numFmtId="0" fontId="24" fillId="0" borderId="12" xfId="0" applyFont="1" applyFill="1" applyBorder="1" applyAlignment="1"/>
    <xf numFmtId="3" fontId="24" fillId="0" borderId="12" xfId="0" applyNumberFormat="1" applyFont="1" applyFill="1" applyBorder="1" applyAlignment="1"/>
    <xf numFmtId="3" fontId="30" fillId="0" borderId="12" xfId="0" applyNumberFormat="1" applyFont="1" applyFill="1" applyBorder="1"/>
    <xf numFmtId="3" fontId="30" fillId="0" borderId="12" xfId="0" applyNumberFormat="1" applyFont="1" applyFill="1" applyBorder="1" applyAlignment="1">
      <alignment horizontal="right"/>
    </xf>
    <xf numFmtId="0" fontId="26" fillId="0" borderId="7" xfId="0" applyFont="1" applyFill="1" applyBorder="1" applyAlignment="1"/>
    <xf numFmtId="3" fontId="25" fillId="0" borderId="7" xfId="0" applyNumberFormat="1" applyFont="1" applyFill="1" applyBorder="1" applyAlignment="1">
      <alignment horizontal="right"/>
    </xf>
    <xf numFmtId="3" fontId="12" fillId="11" borderId="4" xfId="0" applyNumberFormat="1" applyFont="1" applyFill="1" applyBorder="1" applyAlignment="1">
      <alignment horizontal="left"/>
    </xf>
    <xf numFmtId="3" fontId="12" fillId="11" borderId="5" xfId="0" applyNumberFormat="1" applyFont="1" applyFill="1" applyBorder="1" applyAlignment="1">
      <alignment horizontal="right"/>
    </xf>
    <xf numFmtId="0" fontId="25" fillId="11" borderId="4" xfId="0" applyFont="1" applyFill="1" applyBorder="1"/>
    <xf numFmtId="3" fontId="13" fillId="4" borderId="4" xfId="0" applyNumberFormat="1" applyFont="1" applyFill="1" applyBorder="1"/>
    <xf numFmtId="3" fontId="32" fillId="16" borderId="4" xfId="0" applyNumberFormat="1" applyFont="1" applyFill="1" applyBorder="1" applyAlignment="1">
      <alignment horizontal="left"/>
    </xf>
    <xf numFmtId="3" fontId="32" fillId="16" borderId="5" xfId="0" applyNumberFormat="1" applyFont="1" applyFill="1" applyBorder="1" applyAlignment="1">
      <alignment horizontal="right"/>
    </xf>
    <xf numFmtId="0" fontId="19" fillId="16" borderId="4" xfId="0" applyFont="1" applyFill="1" applyBorder="1"/>
    <xf numFmtId="3" fontId="21" fillId="16" borderId="4" xfId="0" applyNumberFormat="1" applyFont="1" applyFill="1" applyBorder="1"/>
    <xf numFmtId="3" fontId="1" fillId="0" borderId="7" xfId="0" applyNumberFormat="1" applyFont="1" applyFill="1" applyBorder="1" applyAlignment="1">
      <alignment horizontal="left"/>
    </xf>
    <xf numFmtId="0" fontId="23" fillId="0" borderId="9" xfId="0" applyFont="1" applyFill="1" applyBorder="1"/>
    <xf numFmtId="3" fontId="23" fillId="0" borderId="9" xfId="0" applyNumberFormat="1" applyFont="1" applyFill="1" applyBorder="1"/>
    <xf numFmtId="3" fontId="12" fillId="17" borderId="4" xfId="0" applyNumberFormat="1" applyFont="1" applyFill="1" applyBorder="1" applyAlignment="1">
      <alignment horizontal="left"/>
    </xf>
    <xf numFmtId="3" fontId="12" fillId="17" borderId="5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left"/>
    </xf>
    <xf numFmtId="0" fontId="1" fillId="0" borderId="0" xfId="0" applyFont="1" applyFill="1" applyBorder="1"/>
    <xf numFmtId="3" fontId="1" fillId="0" borderId="0" xfId="0" applyNumberFormat="1" applyFont="1" applyFill="1" applyBorder="1"/>
    <xf numFmtId="0" fontId="4" fillId="0" borderId="9" xfId="0" applyFont="1" applyFill="1" applyBorder="1" applyAlignment="1">
      <alignment horizontal="right"/>
    </xf>
    <xf numFmtId="3" fontId="1" fillId="0" borderId="15" xfId="0" applyNumberFormat="1" applyFont="1" applyFill="1" applyBorder="1" applyAlignment="1">
      <alignment horizontal="left"/>
    </xf>
    <xf numFmtId="0" fontId="33" fillId="2" borderId="16" xfId="0" applyFont="1" applyFill="1" applyBorder="1"/>
    <xf numFmtId="3" fontId="1" fillId="2" borderId="17" xfId="0" applyNumberFormat="1" applyFont="1" applyFill="1" applyBorder="1" applyAlignment="1">
      <alignment horizontal="right"/>
    </xf>
    <xf numFmtId="0" fontId="1" fillId="2" borderId="17" xfId="0" applyFont="1" applyFill="1" applyBorder="1"/>
    <xf numFmtId="0" fontId="1" fillId="2" borderId="20" xfId="0" applyFont="1" applyFill="1" applyBorder="1"/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/>
    <xf numFmtId="3" fontId="13" fillId="6" borderId="3" xfId="0" applyNumberFormat="1" applyFont="1" applyFill="1" applyBorder="1"/>
    <xf numFmtId="3" fontId="13" fillId="4" borderId="3" xfId="0" applyNumberFormat="1" applyFont="1" applyFill="1" applyBorder="1"/>
    <xf numFmtId="0" fontId="13" fillId="0" borderId="25" xfId="0" applyFont="1" applyFill="1" applyBorder="1" applyAlignment="1"/>
    <xf numFmtId="0" fontId="13" fillId="0" borderId="5" xfId="0" applyFont="1" applyFill="1" applyBorder="1" applyAlignment="1">
      <alignment horizontal="right"/>
    </xf>
    <xf numFmtId="0" fontId="13" fillId="0" borderId="4" xfId="0" applyFont="1" applyFill="1" applyBorder="1" applyAlignment="1"/>
    <xf numFmtId="0" fontId="20" fillId="18" borderId="25" xfId="0" applyFont="1" applyFill="1" applyBorder="1" applyAlignment="1"/>
    <xf numFmtId="0" fontId="20" fillId="18" borderId="5" xfId="0" applyFont="1" applyFill="1" applyBorder="1" applyAlignment="1">
      <alignment horizontal="right"/>
    </xf>
    <xf numFmtId="0" fontId="20" fillId="18" borderId="4" xfId="0" applyFont="1" applyFill="1" applyBorder="1" applyAlignment="1"/>
    <xf numFmtId="3" fontId="29" fillId="18" borderId="4" xfId="0" applyNumberFormat="1" applyFont="1" applyFill="1" applyBorder="1"/>
    <xf numFmtId="3" fontId="13" fillId="0" borderId="27" xfId="0" applyNumberFormat="1" applyFont="1" applyFill="1" applyBorder="1" applyAlignment="1">
      <alignment horizontal="left"/>
    </xf>
    <xf numFmtId="0" fontId="13" fillId="0" borderId="7" xfId="0" applyFont="1" applyFill="1" applyBorder="1"/>
    <xf numFmtId="3" fontId="13" fillId="0" borderId="28" xfId="0" applyNumberFormat="1" applyFont="1" applyFill="1" applyBorder="1" applyAlignment="1">
      <alignment horizontal="right"/>
    </xf>
    <xf numFmtId="0" fontId="28" fillId="0" borderId="29" xfId="0" applyFont="1" applyFill="1" applyBorder="1" applyAlignment="1"/>
    <xf numFmtId="0" fontId="28" fillId="0" borderId="9" xfId="0" applyFont="1" applyFill="1" applyBorder="1" applyAlignment="1"/>
    <xf numFmtId="3" fontId="28" fillId="0" borderId="9" xfId="0" applyNumberFormat="1" applyFont="1" applyFill="1" applyBorder="1" applyAlignment="1"/>
    <xf numFmtId="3" fontId="13" fillId="0" borderId="9" xfId="0" applyNumberFormat="1" applyFont="1" applyFill="1" applyBorder="1" applyAlignment="1">
      <alignment horizontal="right"/>
    </xf>
    <xf numFmtId="3" fontId="13" fillId="0" borderId="26" xfId="0" applyNumberFormat="1" applyFont="1" applyFill="1" applyBorder="1" applyAlignment="1">
      <alignment horizontal="right"/>
    </xf>
    <xf numFmtId="0" fontId="26" fillId="19" borderId="25" xfId="0" applyFont="1" applyFill="1" applyBorder="1" applyAlignment="1"/>
    <xf numFmtId="0" fontId="26" fillId="19" borderId="5" xfId="0" applyFont="1" applyFill="1" applyBorder="1" applyAlignment="1">
      <alignment horizontal="right"/>
    </xf>
    <xf numFmtId="0" fontId="27" fillId="19" borderId="4" xfId="0" applyFont="1" applyFill="1" applyBorder="1" applyAlignment="1"/>
    <xf numFmtId="3" fontId="25" fillId="19" borderId="4" xfId="0" applyNumberFormat="1" applyFont="1" applyFill="1" applyBorder="1"/>
    <xf numFmtId="0" fontId="28" fillId="0" borderId="9" xfId="0" applyFont="1" applyFill="1" applyBorder="1" applyAlignment="1">
      <alignment horizontal="right"/>
    </xf>
    <xf numFmtId="3" fontId="13" fillId="0" borderId="30" xfId="0" applyNumberFormat="1" applyFont="1" applyFill="1" applyBorder="1" applyAlignment="1">
      <alignment horizontal="left"/>
    </xf>
    <xf numFmtId="3" fontId="13" fillId="0" borderId="12" xfId="0" applyNumberFormat="1" applyFont="1" applyFill="1" applyBorder="1" applyAlignment="1">
      <alignment horizontal="right"/>
    </xf>
    <xf numFmtId="0" fontId="13" fillId="0" borderId="12" xfId="0" applyFont="1" applyFill="1" applyBorder="1"/>
    <xf numFmtId="3" fontId="13" fillId="0" borderId="12" xfId="0" applyNumberFormat="1" applyFont="1" applyFill="1" applyBorder="1"/>
    <xf numFmtId="3" fontId="13" fillId="0" borderId="31" xfId="0" applyNumberFormat="1" applyFont="1" applyFill="1" applyBorder="1" applyAlignment="1">
      <alignment horizontal="right"/>
    </xf>
    <xf numFmtId="0" fontId="13" fillId="0" borderId="25" xfId="0" applyFont="1" applyFill="1" applyBorder="1"/>
    <xf numFmtId="0" fontId="13" fillId="0" borderId="5" xfId="0" applyFont="1" applyFill="1" applyBorder="1"/>
    <xf numFmtId="0" fontId="13" fillId="0" borderId="4" xfId="0" applyFont="1" applyFill="1" applyBorder="1"/>
    <xf numFmtId="0" fontId="13" fillId="0" borderId="0" xfId="0" applyFont="1" applyFill="1" applyBorder="1"/>
    <xf numFmtId="0" fontId="20" fillId="18" borderId="25" xfId="0" applyFont="1" applyFill="1" applyBorder="1"/>
    <xf numFmtId="3" fontId="29" fillId="18" borderId="5" xfId="0" applyNumberFormat="1" applyFont="1" applyFill="1" applyBorder="1" applyAlignment="1">
      <alignment horizontal="right"/>
    </xf>
    <xf numFmtId="0" fontId="29" fillId="18" borderId="4" xfId="0" applyFont="1" applyFill="1" applyBorder="1"/>
    <xf numFmtId="0" fontId="27" fillId="0" borderId="27" xfId="0" applyFont="1" applyFill="1" applyBorder="1"/>
    <xf numFmtId="0" fontId="28" fillId="0" borderId="0" xfId="0" applyFont="1" applyFill="1" applyBorder="1" applyAlignment="1"/>
    <xf numFmtId="3" fontId="28" fillId="0" borderId="0" xfId="0" applyNumberFormat="1" applyFont="1" applyFill="1" applyBorder="1" applyAlignment="1"/>
    <xf numFmtId="3" fontId="25" fillId="0" borderId="32" xfId="0" applyNumberFormat="1" applyFont="1" applyFill="1" applyBorder="1" applyAlignment="1">
      <alignment horizontal="right"/>
    </xf>
    <xf numFmtId="0" fontId="26" fillId="19" borderId="33" xfId="0" applyFont="1" applyFill="1" applyBorder="1" applyAlignment="1"/>
    <xf numFmtId="3" fontId="13" fillId="19" borderId="34" xfId="0" applyNumberFormat="1" applyFont="1" applyFill="1" applyBorder="1" applyAlignment="1">
      <alignment horizontal="right"/>
    </xf>
    <xf numFmtId="0" fontId="13" fillId="19" borderId="35" xfId="0" applyFont="1" applyFill="1" applyBorder="1"/>
    <xf numFmtId="3" fontId="25" fillId="19" borderId="36" xfId="0" applyNumberFormat="1" applyFont="1" applyFill="1" applyBorder="1"/>
    <xf numFmtId="3" fontId="14" fillId="0" borderId="0" xfId="0" applyNumberFormat="1" applyFont="1" applyFill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/>
    <xf numFmtId="3" fontId="14" fillId="0" borderId="0" xfId="0" applyNumberFormat="1" applyFont="1" applyFill="1" applyBorder="1"/>
    <xf numFmtId="0" fontId="14" fillId="0" borderId="0" xfId="0" applyFont="1" applyFill="1" applyBorder="1" applyAlignment="1">
      <alignment horizontal="right"/>
    </xf>
    <xf numFmtId="3" fontId="14" fillId="0" borderId="37" xfId="0" applyNumberFormat="1" applyFont="1" applyFill="1" applyBorder="1" applyAlignment="1">
      <alignment horizontal="left"/>
    </xf>
    <xf numFmtId="3" fontId="14" fillId="0" borderId="37" xfId="0" applyNumberFormat="1" applyFont="1" applyFill="1" applyBorder="1" applyAlignment="1">
      <alignment horizontal="right"/>
    </xf>
    <xf numFmtId="0" fontId="33" fillId="20" borderId="38" xfId="0" applyFont="1" applyFill="1" applyBorder="1"/>
    <xf numFmtId="3" fontId="3" fillId="20" borderId="39" xfId="0" applyNumberFormat="1" applyFont="1" applyFill="1" applyBorder="1" applyAlignment="1">
      <alignment horizontal="right"/>
    </xf>
    <xf numFmtId="0" fontId="3" fillId="20" borderId="39" xfId="0" applyFont="1" applyFill="1" applyBorder="1"/>
    <xf numFmtId="3" fontId="3" fillId="20" borderId="40" xfId="0" applyNumberFormat="1" applyFont="1" applyFill="1" applyBorder="1"/>
    <xf numFmtId="3" fontId="3" fillId="20" borderId="41" xfId="0" applyNumberFormat="1" applyFont="1" applyFill="1" applyBorder="1" applyAlignment="1">
      <alignment horizontal="left"/>
    </xf>
    <xf numFmtId="3" fontId="3" fillId="20" borderId="7" xfId="0" applyNumberFormat="1" applyFont="1" applyFill="1" applyBorder="1" applyAlignment="1">
      <alignment horizontal="right"/>
    </xf>
    <xf numFmtId="0" fontId="3" fillId="20" borderId="7" xfId="0" applyFont="1" applyFill="1" applyBorder="1"/>
    <xf numFmtId="3" fontId="3" fillId="20" borderId="7" xfId="0" applyNumberFormat="1" applyFont="1" applyFill="1" applyBorder="1"/>
    <xf numFmtId="0" fontId="33" fillId="20" borderId="43" xfId="0" applyFont="1" applyFill="1" applyBorder="1"/>
    <xf numFmtId="3" fontId="3" fillId="20" borderId="44" xfId="0" applyNumberFormat="1" applyFont="1" applyFill="1" applyBorder="1" applyAlignment="1">
      <alignment horizontal="right"/>
    </xf>
    <xf numFmtId="0" fontId="3" fillId="20" borderId="44" xfId="0" applyFont="1" applyFill="1" applyBorder="1"/>
    <xf numFmtId="3" fontId="3" fillId="20" borderId="45" xfId="0" applyNumberFormat="1" applyFont="1" applyFill="1" applyBorder="1"/>
    <xf numFmtId="3" fontId="14" fillId="20" borderId="46" xfId="0" applyNumberFormat="1" applyFont="1" applyFill="1" applyBorder="1" applyAlignment="1">
      <alignment horizontal="left"/>
    </xf>
    <xf numFmtId="3" fontId="14" fillId="20" borderId="0" xfId="0" applyNumberFormat="1" applyFont="1" applyFill="1" applyBorder="1" applyAlignment="1">
      <alignment horizontal="right"/>
    </xf>
    <xf numFmtId="0" fontId="14" fillId="20" borderId="13" xfId="0" applyFont="1" applyFill="1" applyBorder="1"/>
    <xf numFmtId="3" fontId="14" fillId="20" borderId="47" xfId="0" applyNumberFormat="1" applyFont="1" applyFill="1" applyBorder="1"/>
    <xf numFmtId="0" fontId="14" fillId="20" borderId="0" xfId="0" applyFont="1" applyFill="1" applyBorder="1" applyAlignment="1">
      <alignment horizontal="right"/>
    </xf>
    <xf numFmtId="3" fontId="14" fillId="20" borderId="49" xfId="0" applyNumberFormat="1" applyFont="1" applyFill="1" applyBorder="1" applyAlignment="1">
      <alignment horizontal="left"/>
    </xf>
    <xf numFmtId="3" fontId="14" fillId="20" borderId="37" xfId="0" applyNumberFormat="1" applyFont="1" applyFill="1" applyBorder="1" applyAlignment="1">
      <alignment horizontal="right"/>
    </xf>
    <xf numFmtId="0" fontId="3" fillId="20" borderId="50" xfId="0" applyFont="1" applyFill="1" applyBorder="1" applyAlignment="1">
      <alignment horizontal="right"/>
    </xf>
    <xf numFmtId="3" fontId="14" fillId="20" borderId="51" xfId="0" applyNumberFormat="1" applyFont="1" applyFill="1" applyBorder="1"/>
    <xf numFmtId="3" fontId="34" fillId="0" borderId="0" xfId="0" applyNumberFormat="1" applyFont="1" applyFill="1" applyBorder="1"/>
    <xf numFmtId="0" fontId="34" fillId="0" borderId="0" xfId="0" applyFont="1" applyFill="1" applyBorder="1"/>
    <xf numFmtId="3" fontId="35" fillId="0" borderId="0" xfId="0" applyNumberFormat="1" applyFont="1" applyFill="1" applyBorder="1"/>
    <xf numFmtId="3" fontId="34" fillId="0" borderId="0" xfId="0" applyNumberFormat="1" applyFont="1" applyFill="1" applyBorder="1" applyAlignment="1">
      <alignment horizontal="left"/>
    </xf>
    <xf numFmtId="3" fontId="36" fillId="0" borderId="0" xfId="0" applyNumberFormat="1" applyFont="1" applyFill="1" applyBorder="1"/>
    <xf numFmtId="3" fontId="0" fillId="0" borderId="0" xfId="0" applyNumberFormat="1"/>
    <xf numFmtId="0" fontId="0" fillId="0" borderId="0" xfId="0" applyFill="1"/>
    <xf numFmtId="0" fontId="0" fillId="7" borderId="0" xfId="0" applyFill="1"/>
    <xf numFmtId="0" fontId="37" fillId="0" borderId="0" xfId="0" applyFont="1"/>
    <xf numFmtId="0" fontId="12" fillId="0" borderId="10" xfId="0" applyFont="1" applyFill="1" applyBorder="1" applyAlignment="1">
      <alignment wrapText="1"/>
    </xf>
    <xf numFmtId="3" fontId="13" fillId="9" borderId="4" xfId="0" applyNumberFormat="1" applyFont="1" applyFill="1" applyBorder="1" applyAlignment="1">
      <alignment horizontal="right"/>
    </xf>
    <xf numFmtId="3" fontId="13" fillId="9" borderId="6" xfId="0" applyNumberFormat="1" applyFont="1" applyFill="1" applyBorder="1"/>
    <xf numFmtId="3" fontId="13" fillId="21" borderId="4" xfId="0" applyNumberFormat="1" applyFont="1" applyFill="1" applyBorder="1"/>
    <xf numFmtId="3" fontId="13" fillId="22" borderId="3" xfId="0" applyNumberFormat="1" applyFont="1" applyFill="1" applyBorder="1"/>
    <xf numFmtId="3" fontId="13" fillId="22" borderId="4" xfId="0" applyNumberFormat="1" applyFont="1" applyFill="1" applyBorder="1"/>
    <xf numFmtId="3" fontId="3" fillId="23" borderId="40" xfId="0" applyNumberFormat="1" applyFont="1" applyFill="1" applyBorder="1"/>
    <xf numFmtId="3" fontId="3" fillId="23" borderId="7" xfId="0" applyNumberFormat="1" applyFont="1" applyFill="1" applyBorder="1"/>
    <xf numFmtId="3" fontId="3" fillId="23" borderId="45" xfId="0" applyNumberFormat="1" applyFont="1" applyFill="1" applyBorder="1"/>
    <xf numFmtId="3" fontId="14" fillId="23" borderId="0" xfId="0" applyNumberFormat="1" applyFont="1" applyFill="1" applyBorder="1"/>
    <xf numFmtId="3" fontId="14" fillId="23" borderId="51" xfId="0" applyNumberFormat="1" applyFont="1" applyFill="1" applyBorder="1"/>
    <xf numFmtId="3" fontId="3" fillId="23" borderId="7" xfId="0" applyNumberFormat="1" applyFont="1" applyFill="1" applyBorder="1" applyAlignment="1">
      <alignment horizontal="right"/>
    </xf>
    <xf numFmtId="0" fontId="14" fillId="23" borderId="47" xfId="0" applyFont="1" applyFill="1" applyBorder="1" applyAlignment="1">
      <alignment horizontal="right"/>
    </xf>
    <xf numFmtId="3" fontId="3" fillId="23" borderId="42" xfId="0" applyNumberFormat="1" applyFont="1" applyFill="1" applyBorder="1" applyAlignment="1">
      <alignment horizontal="right"/>
    </xf>
    <xf numFmtId="0" fontId="14" fillId="23" borderId="48" xfId="0" applyFont="1" applyFill="1" applyBorder="1" applyAlignment="1">
      <alignment horizontal="right"/>
    </xf>
    <xf numFmtId="0" fontId="38" fillId="0" borderId="0" xfId="0" applyFont="1"/>
    <xf numFmtId="3" fontId="25" fillId="0" borderId="7" xfId="0" applyNumberFormat="1" applyFont="1" applyFill="1" applyBorder="1"/>
    <xf numFmtId="49" fontId="28" fillId="0" borderId="4" xfId="0" applyNumberFormat="1" applyFont="1" applyFill="1" applyBorder="1" applyAlignment="1"/>
    <xf numFmtId="0" fontId="26" fillId="22" borderId="7" xfId="0" applyFont="1" applyFill="1" applyBorder="1" applyAlignment="1"/>
    <xf numFmtId="0" fontId="26" fillId="22" borderId="7" xfId="0" applyFont="1" applyFill="1" applyBorder="1" applyAlignment="1">
      <alignment horizontal="right"/>
    </xf>
    <xf numFmtId="0" fontId="27" fillId="22" borderId="7" xfId="0" applyFont="1" applyFill="1" applyBorder="1" applyAlignment="1"/>
    <xf numFmtId="3" fontId="25" fillId="22" borderId="7" xfId="0" applyNumberFormat="1" applyFont="1" applyFill="1" applyBorder="1"/>
    <xf numFmtId="0" fontId="39" fillId="0" borderId="6" xfId="0" applyFont="1" applyFill="1" applyBorder="1"/>
    <xf numFmtId="49" fontId="39" fillId="22" borderId="4" xfId="0" applyNumberFormat="1" applyFont="1" applyFill="1" applyBorder="1" applyAlignment="1"/>
    <xf numFmtId="0" fontId="39" fillId="22" borderId="5" xfId="0" applyFont="1" applyFill="1" applyBorder="1" applyAlignment="1">
      <alignment horizontal="right"/>
    </xf>
    <xf numFmtId="3" fontId="39" fillId="22" borderId="7" xfId="0" applyNumberFormat="1" applyFont="1" applyFill="1" applyBorder="1"/>
    <xf numFmtId="3" fontId="39" fillId="22" borderId="5" xfId="0" applyNumberFormat="1" applyFont="1" applyFill="1" applyBorder="1"/>
    <xf numFmtId="0" fontId="39" fillId="22" borderId="6" xfId="0" applyFont="1" applyFill="1" applyBorder="1" applyAlignment="1"/>
    <xf numFmtId="0" fontId="26" fillId="14" borderId="7" xfId="0" applyFont="1" applyFill="1" applyBorder="1" applyAlignment="1">
      <alignment horizontal="right"/>
    </xf>
    <xf numFmtId="0" fontId="27" fillId="14" borderId="5" xfId="0" applyFont="1" applyFill="1" applyBorder="1" applyAlignment="1"/>
    <xf numFmtId="0" fontId="40" fillId="15" borderId="4" xfId="0" applyFont="1" applyFill="1" applyBorder="1" applyAlignment="1"/>
    <xf numFmtId="0" fontId="40" fillId="14" borderId="6" xfId="0" applyFont="1" applyFill="1" applyBorder="1" applyAlignment="1"/>
    <xf numFmtId="3" fontId="7" fillId="3" borderId="18" xfId="0" applyNumberFormat="1" applyFont="1" applyFill="1" applyBorder="1" applyAlignment="1">
      <alignment horizontal="center" wrapText="1"/>
    </xf>
    <xf numFmtId="3" fontId="7" fillId="4" borderId="18" xfId="0" applyNumberFormat="1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3" fontId="8" fillId="2" borderId="21" xfId="0" applyNumberFormat="1" applyFont="1" applyFill="1" applyBorder="1" applyAlignment="1">
      <alignment horizontal="center"/>
    </xf>
    <xf numFmtId="3" fontId="8" fillId="3" borderId="21" xfId="0" applyNumberFormat="1" applyFont="1" applyFill="1" applyBorder="1" applyAlignment="1">
      <alignment horizontal="center"/>
    </xf>
    <xf numFmtId="3" fontId="8" fillId="4" borderId="21" xfId="0" applyNumberFormat="1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3" fontId="41" fillId="8" borderId="4" xfId="0" applyNumberFormat="1" applyFont="1" applyFill="1" applyBorder="1" applyAlignment="1">
      <alignment horizontal="right"/>
    </xf>
    <xf numFmtId="3" fontId="42" fillId="0" borderId="9" xfId="0" applyNumberFormat="1" applyFont="1" applyFill="1" applyBorder="1" applyAlignment="1">
      <alignment horizontal="right"/>
    </xf>
    <xf numFmtId="3" fontId="42" fillId="0" borderId="12" xfId="0" applyNumberFormat="1" applyFont="1" applyFill="1" applyBorder="1" applyAlignment="1">
      <alignment horizontal="right"/>
    </xf>
    <xf numFmtId="3" fontId="43" fillId="10" borderId="4" xfId="0" applyNumberFormat="1" applyFont="1" applyFill="1" applyBorder="1"/>
    <xf numFmtId="0" fontId="44" fillId="5" borderId="1" xfId="0" applyFont="1" applyFill="1" applyBorder="1" applyAlignment="1">
      <alignment horizontal="center" wrapText="1"/>
    </xf>
    <xf numFmtId="0" fontId="44" fillId="5" borderId="3" xfId="0" applyFont="1" applyFill="1" applyBorder="1" applyAlignment="1">
      <alignment horizontal="center"/>
    </xf>
    <xf numFmtId="3" fontId="41" fillId="8" borderId="6" xfId="0" applyNumberFormat="1" applyFont="1" applyFill="1" applyBorder="1" applyAlignment="1">
      <alignment horizontal="right"/>
    </xf>
    <xf numFmtId="3" fontId="42" fillId="0" borderId="7" xfId="0" applyNumberFormat="1" applyFont="1" applyFill="1" applyBorder="1" applyAlignment="1">
      <alignment horizontal="right"/>
    </xf>
    <xf numFmtId="3" fontId="45" fillId="0" borderId="9" xfId="0" applyNumberFormat="1" applyFont="1" applyFill="1" applyBorder="1"/>
    <xf numFmtId="3" fontId="41" fillId="5" borderId="4" xfId="0" applyNumberFormat="1" applyFont="1" applyFill="1" applyBorder="1"/>
    <xf numFmtId="3" fontId="46" fillId="12" borderId="4" xfId="0" applyNumberFormat="1" applyFont="1" applyFill="1" applyBorder="1"/>
    <xf numFmtId="3" fontId="41" fillId="0" borderId="7" xfId="0" applyNumberFormat="1" applyFont="1" applyFill="1" applyBorder="1" applyAlignment="1">
      <alignment horizontal="right"/>
    </xf>
    <xf numFmtId="3" fontId="41" fillId="5" borderId="4" xfId="0" applyNumberFormat="1" applyFont="1" applyFill="1" applyBorder="1" applyAlignment="1">
      <alignment horizontal="right"/>
    </xf>
    <xf numFmtId="3" fontId="43" fillId="13" borderId="4" xfId="0" applyNumberFormat="1" applyFont="1" applyFill="1" applyBorder="1"/>
    <xf numFmtId="3" fontId="42" fillId="9" borderId="7" xfId="0" applyNumberFormat="1" applyFont="1" applyFill="1" applyBorder="1" applyAlignment="1">
      <alignment horizontal="right"/>
    </xf>
    <xf numFmtId="3" fontId="46" fillId="14" borderId="4" xfId="0" applyNumberFormat="1" applyFont="1" applyFill="1" applyBorder="1"/>
    <xf numFmtId="3" fontId="45" fillId="0" borderId="9" xfId="0" applyNumberFormat="1" applyFont="1" applyFill="1" applyBorder="1" applyAlignment="1">
      <alignment horizontal="right"/>
    </xf>
    <xf numFmtId="3" fontId="46" fillId="15" borderId="4" xfId="0" applyNumberFormat="1" applyFont="1" applyFill="1" applyBorder="1"/>
    <xf numFmtId="3" fontId="46" fillId="0" borderId="7" xfId="0" applyNumberFormat="1" applyFont="1" applyFill="1" applyBorder="1" applyAlignment="1">
      <alignment horizontal="right"/>
    </xf>
    <xf numFmtId="3" fontId="46" fillId="0" borderId="9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3" fontId="46" fillId="0" borderId="9" xfId="0" applyNumberFormat="1" applyFont="1" applyFill="1" applyBorder="1"/>
    <xf numFmtId="3" fontId="41" fillId="0" borderId="9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46" fillId="22" borderId="7" xfId="0" applyNumberFormat="1" applyFont="1" applyFill="1" applyBorder="1"/>
    <xf numFmtId="3" fontId="45" fillId="0" borderId="7" xfId="0" applyNumberFormat="1" applyFont="1" applyFill="1" applyBorder="1" applyAlignment="1">
      <alignment horizontal="right"/>
    </xf>
    <xf numFmtId="3" fontId="41" fillId="9" borderId="7" xfId="0" applyNumberFormat="1" applyFont="1" applyFill="1" applyBorder="1" applyAlignment="1">
      <alignment horizontal="right"/>
    </xf>
    <xf numFmtId="3" fontId="41" fillId="8" borderId="4" xfId="0" applyNumberFormat="1" applyFont="1" applyFill="1" applyBorder="1"/>
    <xf numFmtId="3" fontId="43" fillId="10" borderId="4" xfId="0" applyNumberFormat="1" applyFont="1" applyFill="1" applyBorder="1" applyAlignment="1">
      <alignment horizontal="right"/>
    </xf>
    <xf numFmtId="3" fontId="45" fillId="0" borderId="12" xfId="0" applyNumberFormat="1" applyFont="1" applyFill="1" applyBorder="1" applyAlignment="1">
      <alignment horizontal="right"/>
    </xf>
    <xf numFmtId="3" fontId="41" fillId="8" borderId="5" xfId="0" applyNumberFormat="1" applyFont="1" applyFill="1" applyBorder="1" applyAlignment="1">
      <alignment horizontal="right"/>
    </xf>
    <xf numFmtId="3" fontId="41" fillId="21" borderId="4" xfId="0" applyNumberFormat="1" applyFont="1" applyFill="1" applyBorder="1"/>
    <xf numFmtId="3" fontId="43" fillId="16" borderId="4" xfId="0" applyNumberFormat="1" applyFont="1" applyFill="1" applyBorder="1"/>
    <xf numFmtId="0" fontId="42" fillId="0" borderId="0" xfId="0" applyFont="1" applyFill="1" applyBorder="1" applyAlignment="1">
      <alignment horizontal="right"/>
    </xf>
    <xf numFmtId="0" fontId="44" fillId="5" borderId="18" xfId="0" applyFont="1" applyFill="1" applyBorder="1" applyAlignment="1">
      <alignment horizontal="center" wrapText="1"/>
    </xf>
    <xf numFmtId="0" fontId="44" fillId="5" borderId="21" xfId="0" applyFont="1" applyFill="1" applyBorder="1" applyAlignment="1">
      <alignment horizontal="center"/>
    </xf>
    <xf numFmtId="3" fontId="41" fillId="5" borderId="3" xfId="0" applyNumberFormat="1" applyFont="1" applyFill="1" applyBorder="1"/>
    <xf numFmtId="3" fontId="47" fillId="18" borderId="4" xfId="0" applyNumberFormat="1" applyFont="1" applyFill="1" applyBorder="1"/>
    <xf numFmtId="3" fontId="46" fillId="19" borderId="4" xfId="0" applyNumberFormat="1" applyFont="1" applyFill="1" applyBorder="1"/>
    <xf numFmtId="3" fontId="41" fillId="0" borderId="12" xfId="0" applyNumberFormat="1" applyFont="1" applyFill="1" applyBorder="1" applyAlignment="1">
      <alignment horizontal="right"/>
    </xf>
    <xf numFmtId="3" fontId="46" fillId="19" borderId="36" xfId="0" applyNumberFormat="1" applyFont="1" applyFill="1" applyBorder="1"/>
    <xf numFmtId="3" fontId="42" fillId="0" borderId="0" xfId="0" applyNumberFormat="1" applyFont="1" applyFill="1" applyBorder="1" applyAlignment="1">
      <alignment horizontal="right"/>
    </xf>
    <xf numFmtId="3" fontId="45" fillId="23" borderId="40" xfId="0" applyNumberFormat="1" applyFont="1" applyFill="1" applyBorder="1"/>
    <xf numFmtId="3" fontId="45" fillId="23" borderId="7" xfId="0" applyNumberFormat="1" applyFont="1" applyFill="1" applyBorder="1" applyAlignment="1">
      <alignment horizontal="right"/>
    </xf>
    <xf numFmtId="3" fontId="45" fillId="23" borderId="45" xfId="0" applyNumberFormat="1" applyFont="1" applyFill="1" applyBorder="1"/>
    <xf numFmtId="0" fontId="42" fillId="23" borderId="47" xfId="0" applyFont="1" applyFill="1" applyBorder="1" applyAlignment="1">
      <alignment horizontal="right"/>
    </xf>
    <xf numFmtId="3" fontId="42" fillId="23" borderId="51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Border="1"/>
    <xf numFmtId="0" fontId="48" fillId="2" borderId="1" xfId="0" applyFont="1" applyFill="1" applyBorder="1"/>
    <xf numFmtId="0" fontId="49" fillId="2" borderId="3" xfId="0" applyFont="1" applyFill="1" applyBorder="1"/>
    <xf numFmtId="0" fontId="25" fillId="11" borderId="4" xfId="0" applyFont="1" applyFill="1" applyBorder="1" applyAlignment="1"/>
    <xf numFmtId="0" fontId="25" fillId="11" borderId="5" xfId="0" applyFont="1" applyFill="1" applyBorder="1" applyAlignment="1"/>
    <xf numFmtId="0" fontId="28" fillId="2" borderId="4" xfId="0" applyFont="1" applyFill="1" applyBorder="1" applyAlignment="1"/>
    <xf numFmtId="0" fontId="28" fillId="2" borderId="5" xfId="0" applyFont="1" applyFill="1" applyBorder="1" applyAlignment="1"/>
    <xf numFmtId="0" fontId="13" fillId="0" borderId="24" xfId="0" applyFont="1" applyFill="1" applyBorder="1" applyAlignment="1"/>
    <xf numFmtId="0" fontId="13" fillId="0" borderId="10" xfId="0" applyFont="1" applyFill="1" applyBorder="1" applyAlignment="1"/>
    <xf numFmtId="0" fontId="13" fillId="0" borderId="3" xfId="0" applyFont="1" applyFill="1" applyBorder="1" applyAlignment="1"/>
    <xf numFmtId="0" fontId="28" fillId="0" borderId="25" xfId="0" applyFont="1" applyFill="1" applyBorder="1" applyAlignment="1"/>
    <xf numFmtId="0" fontId="28" fillId="0" borderId="5" xfId="0" applyFont="1" applyFill="1" applyBorder="1" applyAlignment="1"/>
    <xf numFmtId="0" fontId="28" fillId="0" borderId="4" xfId="0" applyFont="1" applyFill="1" applyBorder="1" applyAlignment="1"/>
  </cellXfs>
  <cellStyles count="1">
    <cellStyle name="normálne" xfId="0" builtinId="0"/>
  </cellStyles>
  <dxfs count="0"/>
  <tableStyles count="0" defaultTableStyle="TableStyleMedium2" defaultPivotStyle="PivotStyleMedium9"/>
  <colors>
    <mruColors>
      <color rgb="FF993300"/>
      <color rgb="FFFFCCFF"/>
      <color rgb="FFFFCC99"/>
      <color rgb="FFFDE9D9"/>
      <color rgb="FFFFFFCC"/>
      <color rgb="FF000080"/>
      <color rgb="FFCCCCFF"/>
      <color rgb="FF99CCFF"/>
      <color rgb="FF9999FF"/>
      <color rgb="FF45210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0"/>
  <sheetViews>
    <sheetView tabSelected="1" topLeftCell="A344" workbookViewId="0">
      <selection activeCell="C355" sqref="C355"/>
    </sheetView>
  </sheetViews>
  <sheetFormatPr defaultRowHeight="15"/>
  <cols>
    <col min="1" max="1" width="7.5703125" customWidth="1"/>
    <col min="2" max="2" width="5.42578125" customWidth="1"/>
    <col min="3" max="3" width="42.5703125" customWidth="1"/>
    <col min="4" max="5" width="10.85546875" style="334" customWidth="1"/>
    <col min="6" max="6" width="10.85546875" style="336" customWidth="1"/>
    <col min="7" max="10" width="10.85546875" customWidth="1"/>
  </cols>
  <sheetData>
    <row r="1" spans="1:10" ht="18">
      <c r="A1" s="1"/>
      <c r="B1" s="2"/>
      <c r="C1" s="3" t="s">
        <v>250</v>
      </c>
      <c r="D1" s="4"/>
      <c r="E1" s="4"/>
      <c r="F1" s="4"/>
      <c r="G1" s="5"/>
      <c r="H1" s="6"/>
      <c r="I1" s="6"/>
      <c r="J1" s="6"/>
    </row>
    <row r="2" spans="1:10" ht="18">
      <c r="A2" s="7"/>
      <c r="B2" s="8"/>
      <c r="C2" s="9"/>
      <c r="D2" s="10"/>
      <c r="E2" s="10"/>
      <c r="F2" s="11"/>
      <c r="G2" s="5"/>
      <c r="H2" s="6"/>
      <c r="I2" s="6"/>
      <c r="J2" s="6"/>
    </row>
    <row r="3" spans="1:10" ht="34.5">
      <c r="A3" s="12"/>
      <c r="B3" s="13" t="s">
        <v>0</v>
      </c>
      <c r="C3" s="14" t="s">
        <v>1</v>
      </c>
      <c r="D3" s="15" t="s">
        <v>2</v>
      </c>
      <c r="E3" s="15" t="s">
        <v>2</v>
      </c>
      <c r="F3" s="16" t="s">
        <v>3</v>
      </c>
      <c r="G3" s="17" t="s">
        <v>249</v>
      </c>
      <c r="H3" s="18" t="s">
        <v>5</v>
      </c>
      <c r="I3" s="17" t="s">
        <v>5</v>
      </c>
      <c r="J3" s="17" t="s">
        <v>5</v>
      </c>
    </row>
    <row r="4" spans="1:10">
      <c r="A4" s="19" t="s">
        <v>6</v>
      </c>
      <c r="B4" s="19" t="s">
        <v>7</v>
      </c>
      <c r="C4" s="20"/>
      <c r="D4" s="21">
        <v>2012</v>
      </c>
      <c r="E4" s="21">
        <v>2013</v>
      </c>
      <c r="F4" s="22">
        <v>2014</v>
      </c>
      <c r="G4" s="23">
        <v>2014</v>
      </c>
      <c r="H4" s="24">
        <v>2015</v>
      </c>
      <c r="I4" s="25">
        <v>2016</v>
      </c>
      <c r="J4" s="25">
        <v>2017</v>
      </c>
    </row>
    <row r="5" spans="1:10">
      <c r="A5" s="26" t="s">
        <v>8</v>
      </c>
      <c r="B5" s="27"/>
      <c r="C5" s="28"/>
      <c r="D5" s="29"/>
      <c r="E5" s="29"/>
      <c r="F5" s="30"/>
      <c r="G5" s="31"/>
      <c r="H5" s="32"/>
      <c r="I5" s="32"/>
      <c r="J5" s="33"/>
    </row>
    <row r="6" spans="1:10">
      <c r="A6" s="34">
        <v>111003</v>
      </c>
      <c r="B6" s="35">
        <v>41</v>
      </c>
      <c r="C6" s="36" t="s">
        <v>9</v>
      </c>
      <c r="D6" s="38">
        <v>295270</v>
      </c>
      <c r="E6" s="38">
        <v>316260</v>
      </c>
      <c r="F6" s="39">
        <v>343655</v>
      </c>
      <c r="G6" s="40">
        <v>300000</v>
      </c>
      <c r="H6" s="380">
        <v>334000</v>
      </c>
      <c r="I6" s="41">
        <v>360000</v>
      </c>
      <c r="J6" s="41">
        <v>365000</v>
      </c>
    </row>
    <row r="7" spans="1:10">
      <c r="A7" s="34">
        <v>121</v>
      </c>
      <c r="B7" s="35">
        <v>41</v>
      </c>
      <c r="C7" s="42" t="s">
        <v>10</v>
      </c>
      <c r="D7" s="43">
        <v>498743.59</v>
      </c>
      <c r="E7" s="43">
        <v>496991</v>
      </c>
      <c r="F7" s="39">
        <v>498000</v>
      </c>
      <c r="G7" s="40">
        <v>541540</v>
      </c>
      <c r="H7" s="380">
        <v>519000</v>
      </c>
      <c r="I7" s="41">
        <v>545650</v>
      </c>
      <c r="J7" s="41">
        <v>545650</v>
      </c>
    </row>
    <row r="8" spans="1:10">
      <c r="A8" s="44"/>
      <c r="B8" s="45"/>
      <c r="C8" s="46"/>
      <c r="D8" s="47"/>
      <c r="E8" s="47"/>
      <c r="F8" s="48"/>
      <c r="G8" s="49"/>
      <c r="H8" s="381"/>
      <c r="I8" s="50"/>
      <c r="J8" s="51"/>
    </row>
    <row r="9" spans="1:10">
      <c r="A9" s="52" t="s">
        <v>11</v>
      </c>
      <c r="B9" s="53"/>
      <c r="C9" s="54"/>
      <c r="D9" s="55"/>
      <c r="E9" s="55"/>
      <c r="F9" s="56"/>
      <c r="G9" s="57"/>
      <c r="H9" s="382"/>
      <c r="I9" s="58"/>
      <c r="J9" s="59"/>
    </row>
    <row r="10" spans="1:10">
      <c r="A10" s="34">
        <v>133001</v>
      </c>
      <c r="B10" s="35">
        <v>41</v>
      </c>
      <c r="C10" s="36" t="s">
        <v>12</v>
      </c>
      <c r="D10" s="38">
        <v>882.03</v>
      </c>
      <c r="E10" s="38">
        <v>908</v>
      </c>
      <c r="F10" s="39">
        <v>900</v>
      </c>
      <c r="G10" s="40">
        <v>930</v>
      </c>
      <c r="H10" s="380">
        <v>930</v>
      </c>
      <c r="I10" s="41">
        <v>900</v>
      </c>
      <c r="J10" s="41">
        <v>900</v>
      </c>
    </row>
    <row r="11" spans="1:10">
      <c r="A11" s="34">
        <v>133003</v>
      </c>
      <c r="B11" s="35">
        <v>41</v>
      </c>
      <c r="C11" s="36" t="s">
        <v>13</v>
      </c>
      <c r="D11" s="38">
        <v>33.19</v>
      </c>
      <c r="E11" s="38">
        <v>70</v>
      </c>
      <c r="F11" s="39">
        <v>0</v>
      </c>
      <c r="G11" s="40">
        <v>40</v>
      </c>
      <c r="H11" s="380">
        <v>40</v>
      </c>
      <c r="I11" s="41">
        <v>40</v>
      </c>
      <c r="J11" s="41">
        <v>40</v>
      </c>
    </row>
    <row r="12" spans="1:10">
      <c r="A12" s="34">
        <v>133004</v>
      </c>
      <c r="B12" s="35">
        <v>41</v>
      </c>
      <c r="C12" s="36" t="s">
        <v>14</v>
      </c>
      <c r="D12" s="38">
        <v>35</v>
      </c>
      <c r="E12" s="38">
        <v>18</v>
      </c>
      <c r="F12" s="39">
        <v>35</v>
      </c>
      <c r="G12" s="40">
        <v>40</v>
      </c>
      <c r="H12" s="380">
        <v>40</v>
      </c>
      <c r="I12" s="41">
        <v>40</v>
      </c>
      <c r="J12" s="41">
        <v>40</v>
      </c>
    </row>
    <row r="13" spans="1:10">
      <c r="A13" s="34">
        <v>133006</v>
      </c>
      <c r="B13" s="35">
        <v>41</v>
      </c>
      <c r="C13" s="36" t="s">
        <v>15</v>
      </c>
      <c r="D13" s="38">
        <v>3044.16</v>
      </c>
      <c r="E13" s="38">
        <v>1895</v>
      </c>
      <c r="F13" s="39">
        <v>2000</v>
      </c>
      <c r="G13" s="40">
        <v>2000</v>
      </c>
      <c r="H13" s="380">
        <v>2000</v>
      </c>
      <c r="I13" s="41">
        <v>3000</v>
      </c>
      <c r="J13" s="41">
        <v>3000</v>
      </c>
    </row>
    <row r="14" spans="1:10">
      <c r="A14" s="34">
        <v>133012</v>
      </c>
      <c r="B14" s="35">
        <v>41</v>
      </c>
      <c r="C14" s="36" t="s">
        <v>16</v>
      </c>
      <c r="D14" s="38">
        <v>19.8</v>
      </c>
      <c r="E14" s="38">
        <v>20</v>
      </c>
      <c r="F14" s="39">
        <v>20</v>
      </c>
      <c r="G14" s="40">
        <v>20</v>
      </c>
      <c r="H14" s="380">
        <v>20</v>
      </c>
      <c r="I14" s="41">
        <v>100</v>
      </c>
      <c r="J14" s="41">
        <v>100</v>
      </c>
    </row>
    <row r="15" spans="1:10">
      <c r="A15" s="34">
        <v>133013</v>
      </c>
      <c r="B15" s="35">
        <v>41</v>
      </c>
      <c r="C15" s="36" t="s">
        <v>17</v>
      </c>
      <c r="D15" s="38">
        <v>27671.81</v>
      </c>
      <c r="E15" s="38">
        <v>29384</v>
      </c>
      <c r="F15" s="39">
        <v>29000</v>
      </c>
      <c r="G15" s="40">
        <v>29640</v>
      </c>
      <c r="H15" s="380">
        <v>29640</v>
      </c>
      <c r="I15" s="41">
        <v>29640</v>
      </c>
      <c r="J15" s="41">
        <v>29640</v>
      </c>
    </row>
    <row r="16" spans="1:10">
      <c r="A16" s="34">
        <v>134001</v>
      </c>
      <c r="B16" s="35">
        <v>41</v>
      </c>
      <c r="C16" s="36" t="s">
        <v>18</v>
      </c>
      <c r="D16" s="38">
        <v>467.58</v>
      </c>
      <c r="E16" s="38">
        <v>468</v>
      </c>
      <c r="F16" s="39">
        <v>468</v>
      </c>
      <c r="G16" s="40">
        <v>470</v>
      </c>
      <c r="H16" s="380">
        <v>470</v>
      </c>
      <c r="I16" s="41">
        <v>470</v>
      </c>
      <c r="J16" s="41">
        <v>470</v>
      </c>
    </row>
    <row r="17" spans="1:10">
      <c r="A17" s="44"/>
      <c r="B17" s="45"/>
      <c r="C17" s="46"/>
      <c r="D17" s="47"/>
      <c r="E17" s="47"/>
      <c r="F17" s="47"/>
      <c r="G17" s="60"/>
      <c r="H17" s="381"/>
      <c r="I17" s="61"/>
      <c r="J17" s="62"/>
    </row>
    <row r="18" spans="1:10">
      <c r="A18" s="63" t="s">
        <v>19</v>
      </c>
      <c r="B18" s="64"/>
      <c r="C18" s="65"/>
      <c r="D18" s="66"/>
      <c r="E18" s="66"/>
      <c r="F18" s="66"/>
      <c r="G18" s="67"/>
      <c r="H18" s="382"/>
      <c r="I18" s="68"/>
      <c r="J18" s="69"/>
    </row>
    <row r="19" spans="1:10">
      <c r="A19" s="34">
        <v>212002</v>
      </c>
      <c r="B19" s="35">
        <v>41</v>
      </c>
      <c r="C19" s="42" t="s">
        <v>20</v>
      </c>
      <c r="D19" s="43">
        <v>141.24</v>
      </c>
      <c r="E19" s="43">
        <v>852</v>
      </c>
      <c r="F19" s="70">
        <v>400</v>
      </c>
      <c r="G19" s="40">
        <v>500</v>
      </c>
      <c r="H19" s="380">
        <v>500</v>
      </c>
      <c r="I19" s="41">
        <v>500</v>
      </c>
      <c r="J19" s="41">
        <v>500</v>
      </c>
    </row>
    <row r="20" spans="1:10">
      <c r="A20" s="34">
        <v>212003</v>
      </c>
      <c r="B20" s="35">
        <v>41</v>
      </c>
      <c r="C20" s="36" t="s">
        <v>21</v>
      </c>
      <c r="D20" s="38">
        <v>43365</v>
      </c>
      <c r="E20" s="38">
        <v>42383</v>
      </c>
      <c r="F20" s="71">
        <v>43000</v>
      </c>
      <c r="G20" s="40">
        <v>40000</v>
      </c>
      <c r="H20" s="380">
        <v>43000</v>
      </c>
      <c r="I20" s="41">
        <v>43000</v>
      </c>
      <c r="J20" s="41">
        <v>43000</v>
      </c>
    </row>
    <row r="21" spans="1:10">
      <c r="A21" s="34">
        <v>212003</v>
      </c>
      <c r="B21" s="72">
        <v>41</v>
      </c>
      <c r="C21" s="42" t="s">
        <v>22</v>
      </c>
      <c r="D21" s="43">
        <v>12126.64</v>
      </c>
      <c r="E21" s="43">
        <v>44909</v>
      </c>
      <c r="F21" s="74">
        <v>78523</v>
      </c>
      <c r="G21" s="40">
        <v>80000</v>
      </c>
      <c r="H21" s="380">
        <v>83000</v>
      </c>
      <c r="I21" s="41">
        <v>83000</v>
      </c>
      <c r="J21" s="41">
        <v>83000</v>
      </c>
    </row>
    <row r="22" spans="1:10">
      <c r="A22" s="44"/>
      <c r="B22" s="45"/>
      <c r="C22" s="46"/>
      <c r="D22" s="47"/>
      <c r="E22" s="47"/>
      <c r="F22" s="47"/>
      <c r="G22" s="60"/>
      <c r="H22" s="381"/>
      <c r="I22" s="61"/>
      <c r="J22" s="62"/>
    </row>
    <row r="23" spans="1:10">
      <c r="A23" s="63" t="s">
        <v>23</v>
      </c>
      <c r="B23" s="64"/>
      <c r="C23" s="65"/>
      <c r="D23" s="66"/>
      <c r="E23" s="66"/>
      <c r="F23" s="66"/>
      <c r="G23" s="57"/>
      <c r="H23" s="382"/>
      <c r="I23" s="58"/>
      <c r="J23" s="59"/>
    </row>
    <row r="24" spans="1:10">
      <c r="A24" s="34">
        <v>221004</v>
      </c>
      <c r="B24" s="35">
        <v>41</v>
      </c>
      <c r="C24" s="36" t="s">
        <v>266</v>
      </c>
      <c r="D24" s="38">
        <v>7105.13</v>
      </c>
      <c r="E24" s="38">
        <v>5323</v>
      </c>
      <c r="F24" s="39">
        <v>14800</v>
      </c>
      <c r="G24" s="40">
        <v>11500</v>
      </c>
      <c r="H24" s="380">
        <v>15000</v>
      </c>
      <c r="I24" s="41">
        <v>15000</v>
      </c>
      <c r="J24" s="41">
        <v>15000</v>
      </c>
    </row>
    <row r="25" spans="1:10">
      <c r="A25" s="34">
        <v>221004</v>
      </c>
      <c r="B25" s="35">
        <v>41</v>
      </c>
      <c r="C25" s="36" t="s">
        <v>24</v>
      </c>
      <c r="D25" s="38">
        <v>13200</v>
      </c>
      <c r="E25" s="38">
        <v>12600</v>
      </c>
      <c r="F25" s="39">
        <v>0</v>
      </c>
      <c r="G25" s="40">
        <v>0</v>
      </c>
      <c r="H25" s="380">
        <v>0</v>
      </c>
      <c r="I25" s="41">
        <v>0</v>
      </c>
      <c r="J25" s="41">
        <v>0</v>
      </c>
    </row>
    <row r="26" spans="1:10" ht="24.75">
      <c r="A26" s="34">
        <v>223001</v>
      </c>
      <c r="B26" s="35">
        <v>41</v>
      </c>
      <c r="C26" s="36" t="s">
        <v>267</v>
      </c>
      <c r="D26" s="38">
        <v>64946</v>
      </c>
      <c r="E26" s="38">
        <v>15478</v>
      </c>
      <c r="F26" s="39">
        <v>44500</v>
      </c>
      <c r="G26" s="40">
        <v>13500</v>
      </c>
      <c r="H26" s="380">
        <v>44500</v>
      </c>
      <c r="I26" s="41">
        <v>44000</v>
      </c>
      <c r="J26" s="41">
        <v>44000</v>
      </c>
    </row>
    <row r="27" spans="1:10">
      <c r="A27" s="34">
        <v>223001</v>
      </c>
      <c r="B27" s="35">
        <v>41</v>
      </c>
      <c r="C27" s="36" t="s">
        <v>25</v>
      </c>
      <c r="D27" s="38">
        <v>0</v>
      </c>
      <c r="E27" s="38">
        <v>22190</v>
      </c>
      <c r="F27" s="39">
        <v>0</v>
      </c>
      <c r="G27" s="40">
        <v>0</v>
      </c>
      <c r="H27" s="380">
        <v>0</v>
      </c>
      <c r="I27" s="41">
        <v>0</v>
      </c>
      <c r="J27" s="41">
        <v>0</v>
      </c>
    </row>
    <row r="28" spans="1:10">
      <c r="A28" s="34">
        <v>223002</v>
      </c>
      <c r="B28" s="35">
        <v>41</v>
      </c>
      <c r="C28" s="36" t="s">
        <v>26</v>
      </c>
      <c r="D28" s="38">
        <v>1344.5</v>
      </c>
      <c r="E28" s="38">
        <v>1501</v>
      </c>
      <c r="F28" s="39">
        <v>1800</v>
      </c>
      <c r="G28" s="40">
        <v>1800</v>
      </c>
      <c r="H28" s="380">
        <v>2000</v>
      </c>
      <c r="I28" s="41">
        <v>2000</v>
      </c>
      <c r="J28" s="41">
        <v>2000</v>
      </c>
    </row>
    <row r="29" spans="1:10">
      <c r="A29" s="34">
        <v>223003</v>
      </c>
      <c r="B29" s="35">
        <v>41</v>
      </c>
      <c r="C29" s="36" t="s">
        <v>270</v>
      </c>
      <c r="D29" s="38">
        <v>2381.1999999999998</v>
      </c>
      <c r="E29" s="38">
        <v>2715</v>
      </c>
      <c r="F29" s="39">
        <v>4000</v>
      </c>
      <c r="G29" s="40">
        <v>3000</v>
      </c>
      <c r="H29" s="380">
        <v>4000</v>
      </c>
      <c r="I29" s="41">
        <v>4000</v>
      </c>
      <c r="J29" s="41">
        <v>4000</v>
      </c>
    </row>
    <row r="30" spans="1:10">
      <c r="A30" s="34">
        <v>229005</v>
      </c>
      <c r="B30" s="35">
        <v>41</v>
      </c>
      <c r="C30" s="36" t="s">
        <v>27</v>
      </c>
      <c r="D30" s="38">
        <v>510.51</v>
      </c>
      <c r="E30" s="38">
        <v>484</v>
      </c>
      <c r="F30" s="39">
        <v>360</v>
      </c>
      <c r="G30" s="40">
        <v>520</v>
      </c>
      <c r="H30" s="380">
        <v>520</v>
      </c>
      <c r="I30" s="41">
        <v>520</v>
      </c>
      <c r="J30" s="41">
        <v>520</v>
      </c>
    </row>
    <row r="31" spans="1:10">
      <c r="A31" s="44"/>
      <c r="B31" s="45"/>
      <c r="C31" s="46"/>
      <c r="D31" s="47"/>
      <c r="E31" s="47"/>
      <c r="F31" s="47"/>
      <c r="G31" s="49"/>
      <c r="H31" s="381"/>
      <c r="I31" s="50"/>
      <c r="J31" s="51"/>
    </row>
    <row r="32" spans="1:10">
      <c r="A32" s="63" t="s">
        <v>28</v>
      </c>
      <c r="B32" s="64"/>
      <c r="C32" s="65"/>
      <c r="D32" s="66"/>
      <c r="E32" s="66"/>
      <c r="F32" s="66"/>
      <c r="G32" s="57"/>
      <c r="H32" s="382"/>
      <c r="I32" s="58"/>
      <c r="J32" s="59"/>
    </row>
    <row r="33" spans="1:11">
      <c r="A33" s="34">
        <v>243000</v>
      </c>
      <c r="B33" s="35">
        <v>41</v>
      </c>
      <c r="C33" s="42" t="s">
        <v>29</v>
      </c>
      <c r="D33" s="43">
        <v>750.72</v>
      </c>
      <c r="E33" s="43">
        <v>555</v>
      </c>
      <c r="F33" s="39">
        <v>90</v>
      </c>
      <c r="G33" s="40">
        <v>300</v>
      </c>
      <c r="H33" s="380">
        <v>100</v>
      </c>
      <c r="I33" s="41">
        <v>100</v>
      </c>
      <c r="J33" s="41">
        <v>100</v>
      </c>
    </row>
    <row r="34" spans="1:11">
      <c r="A34" s="34">
        <v>292008</v>
      </c>
      <c r="B34" s="35">
        <v>41</v>
      </c>
      <c r="C34" s="36" t="s">
        <v>30</v>
      </c>
      <c r="D34" s="38">
        <v>277.83999999999997</v>
      </c>
      <c r="E34" s="38">
        <v>252</v>
      </c>
      <c r="F34" s="39">
        <v>270</v>
      </c>
      <c r="G34" s="40">
        <v>200</v>
      </c>
      <c r="H34" s="380">
        <v>270</v>
      </c>
      <c r="I34" s="41">
        <v>270</v>
      </c>
      <c r="J34" s="41">
        <v>300</v>
      </c>
    </row>
    <row r="35" spans="1:11">
      <c r="A35" s="34">
        <v>292</v>
      </c>
      <c r="B35" s="35">
        <v>41</v>
      </c>
      <c r="C35" s="36" t="s">
        <v>31</v>
      </c>
      <c r="D35" s="38">
        <v>1408</v>
      </c>
      <c r="E35" s="38">
        <v>269</v>
      </c>
      <c r="F35" s="39">
        <v>100</v>
      </c>
      <c r="G35" s="40">
        <v>190</v>
      </c>
      <c r="H35" s="380">
        <v>100</v>
      </c>
      <c r="I35" s="41">
        <v>100</v>
      </c>
      <c r="J35" s="41">
        <v>100</v>
      </c>
    </row>
    <row r="36" spans="1:11">
      <c r="A36" s="44"/>
      <c r="B36" s="45"/>
      <c r="C36" s="75"/>
      <c r="D36" s="76"/>
      <c r="E36" s="76"/>
      <c r="F36" s="60"/>
      <c r="G36" s="60"/>
      <c r="H36" s="381"/>
      <c r="I36" s="61"/>
      <c r="J36" s="77"/>
    </row>
    <row r="37" spans="1:11">
      <c r="A37" s="78" t="s">
        <v>32</v>
      </c>
      <c r="B37" s="79"/>
      <c r="C37" s="80"/>
      <c r="D37" s="81"/>
      <c r="E37" s="81"/>
      <c r="F37" s="81"/>
      <c r="G37" s="57"/>
      <c r="H37" s="382"/>
      <c r="I37" s="58"/>
      <c r="J37" s="82"/>
    </row>
    <row r="38" spans="1:11">
      <c r="A38" s="34">
        <v>312012</v>
      </c>
      <c r="B38" s="35">
        <v>111</v>
      </c>
      <c r="C38" s="36" t="s">
        <v>33</v>
      </c>
      <c r="D38" s="38">
        <v>226939.2</v>
      </c>
      <c r="E38" s="38">
        <v>234102</v>
      </c>
      <c r="F38" s="39">
        <v>213900</v>
      </c>
      <c r="G38" s="40">
        <v>208100</v>
      </c>
      <c r="H38" s="380">
        <v>213900</v>
      </c>
      <c r="I38" s="41">
        <v>220000</v>
      </c>
      <c r="J38" s="41">
        <v>220000</v>
      </c>
      <c r="K38" s="337"/>
    </row>
    <row r="39" spans="1:11">
      <c r="A39" s="34">
        <v>312012</v>
      </c>
      <c r="B39" s="35" t="s">
        <v>335</v>
      </c>
      <c r="C39" s="36" t="s">
        <v>339</v>
      </c>
      <c r="D39" s="38">
        <v>0</v>
      </c>
      <c r="E39" s="38">
        <v>0</v>
      </c>
      <c r="F39" s="39">
        <v>7500</v>
      </c>
      <c r="G39" s="40">
        <v>0</v>
      </c>
      <c r="H39" s="380">
        <v>0</v>
      </c>
      <c r="I39" s="41">
        <v>0</v>
      </c>
      <c r="J39" s="41">
        <v>0</v>
      </c>
      <c r="K39" s="337"/>
    </row>
    <row r="40" spans="1:11">
      <c r="A40" s="34">
        <v>312012</v>
      </c>
      <c r="B40" s="35">
        <v>111</v>
      </c>
      <c r="C40" s="36" t="s">
        <v>34</v>
      </c>
      <c r="D40" s="38">
        <v>3783.6</v>
      </c>
      <c r="E40" s="38">
        <v>3828</v>
      </c>
      <c r="F40" s="39">
        <v>3830</v>
      </c>
      <c r="G40" s="40">
        <v>3830</v>
      </c>
      <c r="H40" s="380">
        <v>3830</v>
      </c>
      <c r="I40" s="41">
        <v>3850</v>
      </c>
      <c r="J40" s="41">
        <v>3850</v>
      </c>
    </row>
    <row r="41" spans="1:11">
      <c r="A41" s="34">
        <v>312012</v>
      </c>
      <c r="B41" s="35">
        <v>111</v>
      </c>
      <c r="C41" s="36" t="s">
        <v>35</v>
      </c>
      <c r="D41" s="38">
        <v>182.38</v>
      </c>
      <c r="E41" s="38">
        <v>176</v>
      </c>
      <c r="F41" s="39">
        <v>180</v>
      </c>
      <c r="G41" s="40">
        <v>180</v>
      </c>
      <c r="H41" s="380">
        <v>180</v>
      </c>
      <c r="I41" s="41">
        <v>200</v>
      </c>
      <c r="J41" s="41">
        <v>200</v>
      </c>
    </row>
    <row r="42" spans="1:11">
      <c r="A42" s="34">
        <v>312001</v>
      </c>
      <c r="B42" s="35">
        <v>1161</v>
      </c>
      <c r="C42" s="36" t="s">
        <v>36</v>
      </c>
      <c r="D42" s="38">
        <v>1042</v>
      </c>
      <c r="E42" s="38">
        <v>0</v>
      </c>
      <c r="F42" s="39">
        <v>1310</v>
      </c>
      <c r="G42" s="40">
        <v>0</v>
      </c>
      <c r="H42" s="380">
        <v>500</v>
      </c>
      <c r="I42" s="41">
        <v>0</v>
      </c>
      <c r="J42" s="41">
        <v>0</v>
      </c>
    </row>
    <row r="43" spans="1:11">
      <c r="A43" s="34">
        <v>312012</v>
      </c>
      <c r="B43" s="35">
        <v>111</v>
      </c>
      <c r="C43" s="36" t="s">
        <v>37</v>
      </c>
      <c r="D43" s="38">
        <v>556.71</v>
      </c>
      <c r="E43" s="38">
        <v>553</v>
      </c>
      <c r="F43" s="39">
        <v>560</v>
      </c>
      <c r="G43" s="40">
        <v>560</v>
      </c>
      <c r="H43" s="380">
        <v>560</v>
      </c>
      <c r="I43" s="41">
        <v>570</v>
      </c>
      <c r="J43" s="41">
        <v>570</v>
      </c>
    </row>
    <row r="44" spans="1:11">
      <c r="A44" s="34">
        <v>312001</v>
      </c>
      <c r="B44" s="35">
        <v>111</v>
      </c>
      <c r="C44" s="36" t="s">
        <v>38</v>
      </c>
      <c r="D44" s="38">
        <v>510.9</v>
      </c>
      <c r="E44" s="38">
        <v>539</v>
      </c>
      <c r="F44" s="71">
        <v>1220</v>
      </c>
      <c r="G44" s="40">
        <v>350</v>
      </c>
      <c r="H44" s="380">
        <v>1000</v>
      </c>
      <c r="I44" s="41">
        <v>500</v>
      </c>
      <c r="J44" s="41">
        <v>500</v>
      </c>
    </row>
    <row r="45" spans="1:11">
      <c r="A45" s="34">
        <v>312012</v>
      </c>
      <c r="B45" s="35">
        <v>111</v>
      </c>
      <c r="C45" s="36" t="s">
        <v>39</v>
      </c>
      <c r="D45" s="38">
        <v>2263</v>
      </c>
      <c r="E45" s="38">
        <v>3161</v>
      </c>
      <c r="F45" s="71">
        <v>2767</v>
      </c>
      <c r="G45" s="40">
        <v>3360</v>
      </c>
      <c r="H45" s="380">
        <v>3300</v>
      </c>
      <c r="I45" s="41">
        <v>3360</v>
      </c>
      <c r="J45" s="41">
        <v>3360</v>
      </c>
    </row>
    <row r="46" spans="1:11">
      <c r="A46" s="34">
        <v>312001</v>
      </c>
      <c r="B46" s="35">
        <v>111</v>
      </c>
      <c r="C46" s="36" t="s">
        <v>40</v>
      </c>
      <c r="D46" s="38">
        <v>654.83000000000004</v>
      </c>
      <c r="E46" s="38">
        <v>886</v>
      </c>
      <c r="F46" s="71">
        <v>2050</v>
      </c>
      <c r="G46" s="40">
        <v>1500</v>
      </c>
      <c r="H46" s="380">
        <v>0</v>
      </c>
      <c r="I46" s="41">
        <v>0</v>
      </c>
      <c r="J46" s="41">
        <v>0</v>
      </c>
    </row>
    <row r="47" spans="1:11">
      <c r="A47" s="34">
        <v>312012</v>
      </c>
      <c r="B47" s="35">
        <v>111</v>
      </c>
      <c r="C47" s="36" t="s">
        <v>41</v>
      </c>
      <c r="D47" s="38">
        <v>0</v>
      </c>
      <c r="E47" s="38">
        <v>2181</v>
      </c>
      <c r="F47" s="71">
        <v>0</v>
      </c>
      <c r="G47" s="40">
        <v>0</v>
      </c>
      <c r="H47" s="380">
        <v>0</v>
      </c>
      <c r="I47" s="41">
        <v>0</v>
      </c>
      <c r="J47" s="41">
        <v>0</v>
      </c>
    </row>
    <row r="48" spans="1:11">
      <c r="A48" s="34">
        <v>312012</v>
      </c>
      <c r="B48" s="35">
        <v>111</v>
      </c>
      <c r="C48" s="36" t="s">
        <v>42</v>
      </c>
      <c r="D48" s="38">
        <v>0</v>
      </c>
      <c r="E48" s="38">
        <v>0</v>
      </c>
      <c r="F48" s="71">
        <v>40</v>
      </c>
      <c r="G48" s="40">
        <v>0</v>
      </c>
      <c r="H48" s="380">
        <v>40</v>
      </c>
      <c r="I48" s="41">
        <v>40</v>
      </c>
      <c r="J48" s="41">
        <v>40</v>
      </c>
    </row>
    <row r="49" spans="1:10">
      <c r="A49" s="34">
        <v>312012</v>
      </c>
      <c r="B49" s="35">
        <v>111</v>
      </c>
      <c r="C49" s="36" t="s">
        <v>43</v>
      </c>
      <c r="D49" s="38">
        <v>112000</v>
      </c>
      <c r="E49" s="38">
        <v>134400</v>
      </c>
      <c r="F49" s="71">
        <v>0</v>
      </c>
      <c r="G49" s="40">
        <v>153600</v>
      </c>
      <c r="H49" s="380">
        <v>0</v>
      </c>
      <c r="I49" s="41">
        <v>0</v>
      </c>
      <c r="J49" s="41">
        <v>0</v>
      </c>
    </row>
    <row r="50" spans="1:10">
      <c r="A50" s="34">
        <v>311</v>
      </c>
      <c r="B50" s="35">
        <v>72</v>
      </c>
      <c r="C50" s="36" t="s">
        <v>44</v>
      </c>
      <c r="D50" s="38">
        <v>2000</v>
      </c>
      <c r="E50" s="38">
        <v>2000</v>
      </c>
      <c r="F50" s="71">
        <v>0</v>
      </c>
      <c r="G50" s="40">
        <v>0</v>
      </c>
      <c r="H50" s="380">
        <v>0</v>
      </c>
      <c r="I50" s="41">
        <v>0</v>
      </c>
      <c r="J50" s="41">
        <v>0</v>
      </c>
    </row>
    <row r="51" spans="1:10">
      <c r="A51" s="83" t="s">
        <v>45</v>
      </c>
      <c r="B51" s="84"/>
      <c r="C51" s="85"/>
      <c r="D51" s="86">
        <f t="shared" ref="D51:J51" si="0">SUM(D6:D50)</f>
        <v>1323656.56</v>
      </c>
      <c r="E51" s="86">
        <f t="shared" si="0"/>
        <v>1377351</v>
      </c>
      <c r="F51" s="86">
        <f t="shared" si="0"/>
        <v>1295278</v>
      </c>
      <c r="G51" s="86">
        <f t="shared" si="0"/>
        <v>1397670</v>
      </c>
      <c r="H51" s="383">
        <f t="shared" si="0"/>
        <v>1302440</v>
      </c>
      <c r="I51" s="86">
        <f t="shared" si="0"/>
        <v>1360850</v>
      </c>
      <c r="J51" s="86">
        <f t="shared" si="0"/>
        <v>1365880</v>
      </c>
    </row>
    <row r="52" spans="1:10">
      <c r="A52" s="44"/>
      <c r="B52" s="45"/>
      <c r="C52" s="46"/>
      <c r="D52" s="47"/>
      <c r="E52" s="47"/>
      <c r="F52" s="47"/>
      <c r="G52" s="49"/>
      <c r="H52" s="381"/>
      <c r="I52" s="50"/>
      <c r="J52" s="51"/>
    </row>
    <row r="53" spans="1:10" ht="34.5">
      <c r="A53" s="87"/>
      <c r="B53" s="88" t="s">
        <v>0</v>
      </c>
      <c r="C53" s="89" t="s">
        <v>46</v>
      </c>
      <c r="D53" s="15" t="s">
        <v>2</v>
      </c>
      <c r="E53" s="15" t="s">
        <v>2</v>
      </c>
      <c r="F53" s="16" t="s">
        <v>3</v>
      </c>
      <c r="G53" s="17" t="s">
        <v>249</v>
      </c>
      <c r="H53" s="384" t="s">
        <v>5</v>
      </c>
      <c r="I53" s="17" t="s">
        <v>5</v>
      </c>
      <c r="J53" s="17" t="s">
        <v>5</v>
      </c>
    </row>
    <row r="54" spans="1:10">
      <c r="A54" s="19" t="s">
        <v>6</v>
      </c>
      <c r="B54" s="19" t="s">
        <v>7</v>
      </c>
      <c r="C54" s="20"/>
      <c r="D54" s="90">
        <v>2012</v>
      </c>
      <c r="E54" s="21">
        <v>2013</v>
      </c>
      <c r="F54" s="22">
        <v>2014</v>
      </c>
      <c r="G54" s="23">
        <v>2014</v>
      </c>
      <c r="H54" s="385">
        <v>2015</v>
      </c>
      <c r="I54" s="25">
        <v>2016</v>
      </c>
      <c r="J54" s="25">
        <v>2017</v>
      </c>
    </row>
    <row r="55" spans="1:10">
      <c r="A55" s="34">
        <v>233001</v>
      </c>
      <c r="B55" s="35">
        <v>43</v>
      </c>
      <c r="C55" s="36" t="s">
        <v>251</v>
      </c>
      <c r="D55" s="37">
        <v>1175.28</v>
      </c>
      <c r="E55" s="37">
        <v>1538</v>
      </c>
      <c r="F55" s="39">
        <v>0</v>
      </c>
      <c r="G55" s="40">
        <v>0</v>
      </c>
      <c r="H55" s="380">
        <v>1000</v>
      </c>
      <c r="I55" s="41">
        <v>0</v>
      </c>
      <c r="J55" s="41">
        <v>0</v>
      </c>
    </row>
    <row r="56" spans="1:10" ht="15.75" customHeight="1">
      <c r="A56" s="34">
        <v>321</v>
      </c>
      <c r="B56" s="35" t="s">
        <v>361</v>
      </c>
      <c r="C56" s="36" t="s">
        <v>363</v>
      </c>
      <c r="D56" s="37">
        <v>0</v>
      </c>
      <c r="E56" s="37">
        <v>0</v>
      </c>
      <c r="F56" s="39">
        <v>0</v>
      </c>
      <c r="G56" s="40">
        <v>0</v>
      </c>
      <c r="H56" s="380">
        <v>1085050</v>
      </c>
      <c r="I56" s="41">
        <v>0</v>
      </c>
      <c r="J56" s="41">
        <v>0</v>
      </c>
    </row>
    <row r="57" spans="1:10" ht="16.5" customHeight="1">
      <c r="A57" s="34">
        <v>322001</v>
      </c>
      <c r="B57" s="35">
        <v>45</v>
      </c>
      <c r="C57" s="36" t="s">
        <v>341</v>
      </c>
      <c r="D57" s="37">
        <v>0</v>
      </c>
      <c r="E57" s="37">
        <v>0</v>
      </c>
      <c r="F57" s="39">
        <v>0</v>
      </c>
      <c r="G57" s="40">
        <v>0</v>
      </c>
      <c r="H57" s="380">
        <v>75000</v>
      </c>
      <c r="I57" s="41">
        <v>0</v>
      </c>
      <c r="J57" s="41">
        <v>0</v>
      </c>
    </row>
    <row r="58" spans="1:10">
      <c r="A58" s="34">
        <v>322001</v>
      </c>
      <c r="B58" s="35">
        <v>111</v>
      </c>
      <c r="C58" s="36" t="s">
        <v>47</v>
      </c>
      <c r="D58" s="37">
        <v>0</v>
      </c>
      <c r="E58" s="37">
        <v>410020</v>
      </c>
      <c r="F58" s="39">
        <v>0</v>
      </c>
      <c r="G58" s="40">
        <v>0</v>
      </c>
      <c r="H58" s="380">
        <v>0</v>
      </c>
      <c r="I58" s="41">
        <v>0</v>
      </c>
      <c r="J58" s="41">
        <v>0</v>
      </c>
    </row>
    <row r="59" spans="1:10">
      <c r="A59" s="34">
        <v>322001</v>
      </c>
      <c r="B59" s="35">
        <v>111</v>
      </c>
      <c r="C59" s="36" t="s">
        <v>48</v>
      </c>
      <c r="D59" s="91">
        <v>0</v>
      </c>
      <c r="E59" s="91">
        <v>18750</v>
      </c>
      <c r="F59" s="74">
        <v>0</v>
      </c>
      <c r="G59" s="73">
        <v>0</v>
      </c>
      <c r="H59" s="386">
        <v>0</v>
      </c>
      <c r="I59" s="41">
        <v>0</v>
      </c>
      <c r="J59" s="41">
        <v>0</v>
      </c>
    </row>
    <row r="60" spans="1:10">
      <c r="A60" s="34">
        <v>322001</v>
      </c>
      <c r="B60" s="35">
        <v>111</v>
      </c>
      <c r="C60" s="36" t="s">
        <v>49</v>
      </c>
      <c r="D60" s="91">
        <v>29182.82</v>
      </c>
      <c r="E60" s="91">
        <v>0</v>
      </c>
      <c r="F60" s="92">
        <v>0</v>
      </c>
      <c r="G60" s="73">
        <v>0</v>
      </c>
      <c r="H60" s="386">
        <v>0</v>
      </c>
      <c r="I60" s="41">
        <v>0</v>
      </c>
      <c r="J60" s="41">
        <v>0</v>
      </c>
    </row>
    <row r="61" spans="1:10">
      <c r="A61" s="83" t="s">
        <v>50</v>
      </c>
      <c r="B61" s="84"/>
      <c r="C61" s="85"/>
      <c r="D61" s="86">
        <f t="shared" ref="D61:J61" si="1">SUM(D55:D60)</f>
        <v>30358.1</v>
      </c>
      <c r="E61" s="86">
        <f t="shared" si="1"/>
        <v>430308</v>
      </c>
      <c r="F61" s="86">
        <f t="shared" si="1"/>
        <v>0</v>
      </c>
      <c r="G61" s="86">
        <f t="shared" si="1"/>
        <v>0</v>
      </c>
      <c r="H61" s="383">
        <f t="shared" si="1"/>
        <v>1161050</v>
      </c>
      <c r="I61" s="86">
        <f t="shared" si="1"/>
        <v>0</v>
      </c>
      <c r="J61" s="86">
        <f t="shared" si="1"/>
        <v>0</v>
      </c>
    </row>
    <row r="62" spans="1:10">
      <c r="A62" s="93"/>
      <c r="B62" s="94"/>
      <c r="C62" s="95"/>
      <c r="D62" s="96"/>
      <c r="E62" s="96"/>
      <c r="F62" s="96"/>
      <c r="G62" s="97"/>
      <c r="H62" s="387"/>
      <c r="I62" s="98"/>
      <c r="J62" s="51"/>
    </row>
    <row r="63" spans="1:10" ht="34.5">
      <c r="A63" s="87"/>
      <c r="B63" s="88" t="s">
        <v>0</v>
      </c>
      <c r="C63" s="89" t="s">
        <v>51</v>
      </c>
      <c r="D63" s="15" t="s">
        <v>2</v>
      </c>
      <c r="E63" s="15" t="s">
        <v>2</v>
      </c>
      <c r="F63" s="16" t="s">
        <v>3</v>
      </c>
      <c r="G63" s="17" t="s">
        <v>249</v>
      </c>
      <c r="H63" s="384" t="s">
        <v>5</v>
      </c>
      <c r="I63" s="17" t="s">
        <v>5</v>
      </c>
      <c r="J63" s="17" t="s">
        <v>5</v>
      </c>
    </row>
    <row r="64" spans="1:10">
      <c r="A64" s="19" t="s">
        <v>6</v>
      </c>
      <c r="B64" s="19" t="s">
        <v>7</v>
      </c>
      <c r="C64" s="20"/>
      <c r="D64" s="90">
        <v>2012</v>
      </c>
      <c r="E64" s="21">
        <v>2013</v>
      </c>
      <c r="F64" s="22">
        <v>2014</v>
      </c>
      <c r="G64" s="23">
        <v>2014</v>
      </c>
      <c r="H64" s="385">
        <v>2015</v>
      </c>
      <c r="I64" s="25">
        <v>2016</v>
      </c>
      <c r="J64" s="25">
        <v>2017</v>
      </c>
    </row>
    <row r="65" spans="1:10">
      <c r="A65" s="99">
        <v>453000</v>
      </c>
      <c r="B65" s="100">
        <v>41</v>
      </c>
      <c r="C65" s="101" t="s">
        <v>52</v>
      </c>
      <c r="D65" s="102">
        <v>0</v>
      </c>
      <c r="E65" s="102">
        <v>102846</v>
      </c>
      <c r="F65" s="74">
        <v>0</v>
      </c>
      <c r="G65" s="73">
        <v>144875</v>
      </c>
      <c r="H65" s="386">
        <v>140000</v>
      </c>
      <c r="I65" s="103">
        <v>0</v>
      </c>
      <c r="J65" s="103">
        <v>0</v>
      </c>
    </row>
    <row r="66" spans="1:10">
      <c r="A66" s="34">
        <v>454001</v>
      </c>
      <c r="B66" s="35">
        <v>41</v>
      </c>
      <c r="C66" s="36" t="s">
        <v>53</v>
      </c>
      <c r="D66" s="37">
        <v>0</v>
      </c>
      <c r="E66" s="37">
        <v>201979</v>
      </c>
      <c r="F66" s="71">
        <v>0</v>
      </c>
      <c r="G66" s="40">
        <v>90000</v>
      </c>
      <c r="H66" s="380">
        <v>66840</v>
      </c>
      <c r="I66" s="103">
        <v>0</v>
      </c>
      <c r="J66" s="103">
        <v>0</v>
      </c>
    </row>
    <row r="67" spans="1:10">
      <c r="A67" s="34">
        <v>454001</v>
      </c>
      <c r="B67" s="35">
        <v>41</v>
      </c>
      <c r="C67" s="36" t="s">
        <v>54</v>
      </c>
      <c r="D67" s="37">
        <v>23182.15</v>
      </c>
      <c r="E67" s="37">
        <v>0</v>
      </c>
      <c r="F67" s="71">
        <v>0</v>
      </c>
      <c r="G67" s="40">
        <v>0</v>
      </c>
      <c r="H67" s="380">
        <v>0</v>
      </c>
      <c r="I67" s="103">
        <v>0</v>
      </c>
      <c r="J67" s="103">
        <v>0</v>
      </c>
    </row>
    <row r="68" spans="1:10">
      <c r="A68" s="34">
        <v>513002</v>
      </c>
      <c r="B68" s="35">
        <v>111</v>
      </c>
      <c r="C68" s="36" t="s">
        <v>55</v>
      </c>
      <c r="D68" s="37">
        <v>0</v>
      </c>
      <c r="E68" s="37">
        <v>867313</v>
      </c>
      <c r="F68" s="71">
        <v>0</v>
      </c>
      <c r="G68" s="40">
        <v>0</v>
      </c>
      <c r="H68" s="380">
        <v>0</v>
      </c>
      <c r="I68" s="103">
        <v>0</v>
      </c>
      <c r="J68" s="103">
        <v>0</v>
      </c>
    </row>
    <row r="69" spans="1:10">
      <c r="A69" s="83" t="s">
        <v>56</v>
      </c>
      <c r="B69" s="84"/>
      <c r="C69" s="85"/>
      <c r="D69" s="86">
        <f t="shared" ref="D69:J69" si="2">SUM(D65:D68)</f>
        <v>23182.15</v>
      </c>
      <c r="E69" s="86">
        <f t="shared" si="2"/>
        <v>1172138</v>
      </c>
      <c r="F69" s="86">
        <f t="shared" si="2"/>
        <v>0</v>
      </c>
      <c r="G69" s="86">
        <f t="shared" si="2"/>
        <v>234875</v>
      </c>
      <c r="H69" s="383">
        <f t="shared" si="2"/>
        <v>206840</v>
      </c>
      <c r="I69" s="86">
        <f t="shared" si="2"/>
        <v>0</v>
      </c>
      <c r="J69" s="86">
        <f t="shared" si="2"/>
        <v>0</v>
      </c>
    </row>
    <row r="70" spans="1:10">
      <c r="A70" s="104"/>
      <c r="B70" s="105"/>
      <c r="C70" s="106"/>
      <c r="D70" s="107"/>
      <c r="E70" s="107"/>
      <c r="F70" s="107"/>
      <c r="G70" s="107"/>
      <c r="H70" s="388"/>
      <c r="I70" s="107"/>
      <c r="J70" s="108"/>
    </row>
    <row r="71" spans="1:10">
      <c r="A71" s="431" t="s">
        <v>57</v>
      </c>
      <c r="B71" s="432"/>
      <c r="C71" s="431"/>
      <c r="D71" s="109">
        <f t="shared" ref="D71:J71" si="3">SUM(D51)</f>
        <v>1323656.56</v>
      </c>
      <c r="E71" s="109">
        <f t="shared" si="3"/>
        <v>1377351</v>
      </c>
      <c r="F71" s="109">
        <f t="shared" si="3"/>
        <v>1295278</v>
      </c>
      <c r="G71" s="109">
        <f t="shared" si="3"/>
        <v>1397670</v>
      </c>
      <c r="H71" s="389">
        <f t="shared" si="3"/>
        <v>1302440</v>
      </c>
      <c r="I71" s="109">
        <f t="shared" si="3"/>
        <v>1360850</v>
      </c>
      <c r="J71" s="109">
        <f t="shared" si="3"/>
        <v>1365880</v>
      </c>
    </row>
    <row r="72" spans="1:10">
      <c r="A72" s="110" t="s">
        <v>58</v>
      </c>
      <c r="B72" s="111"/>
      <c r="C72" s="112"/>
      <c r="D72" s="109">
        <f t="shared" ref="D72:J72" si="4">SUM(D61)</f>
        <v>30358.1</v>
      </c>
      <c r="E72" s="109">
        <f t="shared" si="4"/>
        <v>430308</v>
      </c>
      <c r="F72" s="109">
        <f t="shared" si="4"/>
        <v>0</v>
      </c>
      <c r="G72" s="109">
        <f t="shared" si="4"/>
        <v>0</v>
      </c>
      <c r="H72" s="389">
        <f t="shared" si="4"/>
        <v>1161050</v>
      </c>
      <c r="I72" s="341">
        <f t="shared" si="4"/>
        <v>0</v>
      </c>
      <c r="J72" s="341">
        <f t="shared" si="4"/>
        <v>0</v>
      </c>
    </row>
    <row r="73" spans="1:10">
      <c r="A73" s="110" t="s">
        <v>59</v>
      </c>
      <c r="B73" s="111"/>
      <c r="C73" s="112"/>
      <c r="D73" s="109">
        <f t="shared" ref="D73:E73" si="5">SUM(D69)</f>
        <v>23182.15</v>
      </c>
      <c r="E73" s="109">
        <f t="shared" si="5"/>
        <v>1172138</v>
      </c>
      <c r="F73" s="109">
        <f t="shared" ref="F73:J73" si="6">SUM(F69)</f>
        <v>0</v>
      </c>
      <c r="G73" s="109">
        <f t="shared" si="6"/>
        <v>234875</v>
      </c>
      <c r="H73" s="389">
        <f t="shared" si="6"/>
        <v>206840</v>
      </c>
      <c r="I73" s="109">
        <f t="shared" si="6"/>
        <v>0</v>
      </c>
      <c r="J73" s="109">
        <f t="shared" si="6"/>
        <v>0</v>
      </c>
    </row>
    <row r="74" spans="1:10">
      <c r="A74" s="113" t="s">
        <v>60</v>
      </c>
      <c r="B74" s="114"/>
      <c r="C74" s="115"/>
      <c r="D74" s="116">
        <f t="shared" ref="D74:J74" si="7">SUM(D71:D73)</f>
        <v>1377196.81</v>
      </c>
      <c r="E74" s="116">
        <f t="shared" si="7"/>
        <v>2979797</v>
      </c>
      <c r="F74" s="116">
        <f>SUM(F71:F73)</f>
        <v>1295278</v>
      </c>
      <c r="G74" s="116">
        <f>SUM(G71:G73)</f>
        <v>1632545</v>
      </c>
      <c r="H74" s="390">
        <f>SUM(H71:H73)</f>
        <v>2670330</v>
      </c>
      <c r="I74" s="116">
        <f>SUM(I71:I73)</f>
        <v>1360850</v>
      </c>
      <c r="J74" s="116">
        <f t="shared" si="7"/>
        <v>1365880</v>
      </c>
    </row>
    <row r="75" spans="1:10">
      <c r="A75" s="117"/>
      <c r="B75" s="118"/>
      <c r="C75" s="119"/>
      <c r="D75" s="120"/>
      <c r="E75" s="120"/>
      <c r="F75" s="120"/>
      <c r="G75" s="121"/>
      <c r="H75" s="391"/>
      <c r="I75" s="122"/>
      <c r="J75" s="123"/>
    </row>
    <row r="76" spans="1:10">
      <c r="A76" s="433" t="s">
        <v>61</v>
      </c>
      <c r="B76" s="434"/>
      <c r="C76" s="433"/>
      <c r="D76" s="124">
        <v>6539</v>
      </c>
      <c r="E76" s="124">
        <v>4222</v>
      </c>
      <c r="F76" s="125">
        <v>6000</v>
      </c>
      <c r="G76" s="126">
        <v>6000</v>
      </c>
      <c r="H76" s="392">
        <v>6000</v>
      </c>
      <c r="I76" s="127">
        <v>6000</v>
      </c>
      <c r="J76" s="127">
        <v>6000</v>
      </c>
    </row>
    <row r="77" spans="1:10">
      <c r="A77" s="128" t="s">
        <v>62</v>
      </c>
      <c r="B77" s="129"/>
      <c r="C77" s="130"/>
      <c r="D77" s="131">
        <f t="shared" ref="D77:J77" si="8">SUM(D74+D76)</f>
        <v>1383735.81</v>
      </c>
      <c r="E77" s="131">
        <f t="shared" si="8"/>
        <v>2984019</v>
      </c>
      <c r="F77" s="131">
        <f t="shared" ref="F77" si="9">SUM(F74+F76)</f>
        <v>1301278</v>
      </c>
      <c r="G77" s="131">
        <f t="shared" si="8"/>
        <v>1638545</v>
      </c>
      <c r="H77" s="393">
        <f t="shared" si="8"/>
        <v>2676330</v>
      </c>
      <c r="I77" s="131">
        <f t="shared" si="8"/>
        <v>1366850</v>
      </c>
      <c r="J77" s="131">
        <f t="shared" si="8"/>
        <v>1371880</v>
      </c>
    </row>
    <row r="78" spans="1:10">
      <c r="A78" s="132"/>
      <c r="B78" s="133"/>
      <c r="C78" s="134"/>
      <c r="D78" s="135"/>
      <c r="E78" s="135"/>
      <c r="F78" s="135"/>
      <c r="G78" s="49"/>
      <c r="H78" s="381"/>
      <c r="I78" s="50"/>
      <c r="J78" s="98"/>
    </row>
    <row r="79" spans="1:10" ht="34.5">
      <c r="A79" s="87"/>
      <c r="B79" s="88" t="s">
        <v>0</v>
      </c>
      <c r="C79" s="89" t="s">
        <v>63</v>
      </c>
      <c r="D79" s="15" t="s">
        <v>2</v>
      </c>
      <c r="E79" s="15" t="s">
        <v>2</v>
      </c>
      <c r="F79" s="16" t="s">
        <v>3</v>
      </c>
      <c r="G79" s="17" t="s">
        <v>249</v>
      </c>
      <c r="H79" s="384" t="s">
        <v>5</v>
      </c>
      <c r="I79" s="17" t="s">
        <v>5</v>
      </c>
      <c r="J79" s="17" t="s">
        <v>5</v>
      </c>
    </row>
    <row r="80" spans="1:10">
      <c r="A80" s="19" t="s">
        <v>6</v>
      </c>
      <c r="B80" s="19" t="s">
        <v>7</v>
      </c>
      <c r="C80" s="20"/>
      <c r="D80" s="90">
        <v>2012</v>
      </c>
      <c r="E80" s="21">
        <v>2013</v>
      </c>
      <c r="F80" s="22">
        <v>2014</v>
      </c>
      <c r="G80" s="23">
        <v>2014</v>
      </c>
      <c r="H80" s="385">
        <v>2015</v>
      </c>
      <c r="I80" s="25">
        <v>2016</v>
      </c>
      <c r="J80" s="25">
        <v>2017</v>
      </c>
    </row>
    <row r="81" spans="1:10">
      <c r="A81" s="136" t="s">
        <v>64</v>
      </c>
      <c r="B81" s="137"/>
      <c r="C81" s="138" t="s">
        <v>260</v>
      </c>
      <c r="D81" s="139"/>
      <c r="E81" s="139"/>
      <c r="F81" s="140"/>
      <c r="G81" s="97"/>
      <c r="H81" s="394"/>
      <c r="I81" s="98"/>
      <c r="J81" s="141"/>
    </row>
    <row r="82" spans="1:10">
      <c r="A82" s="34">
        <v>610</v>
      </c>
      <c r="B82" s="35">
        <v>41</v>
      </c>
      <c r="C82" s="42" t="s">
        <v>66</v>
      </c>
      <c r="D82" s="43">
        <v>159256.29</v>
      </c>
      <c r="E82" s="43">
        <v>159906</v>
      </c>
      <c r="F82" s="39">
        <v>176000</v>
      </c>
      <c r="G82" s="40">
        <v>176000</v>
      </c>
      <c r="H82" s="380">
        <v>195000</v>
      </c>
      <c r="I82" s="41">
        <v>195000</v>
      </c>
      <c r="J82" s="41">
        <v>195000</v>
      </c>
    </row>
    <row r="83" spans="1:10">
      <c r="A83" s="34">
        <v>620</v>
      </c>
      <c r="B83" s="35">
        <v>41</v>
      </c>
      <c r="C83" s="36" t="s">
        <v>67</v>
      </c>
      <c r="D83" s="38">
        <v>55946.15</v>
      </c>
      <c r="E83" s="38">
        <v>60340</v>
      </c>
      <c r="F83" s="39">
        <v>61500</v>
      </c>
      <c r="G83" s="40">
        <v>61500</v>
      </c>
      <c r="H83" s="380">
        <v>68200</v>
      </c>
      <c r="I83" s="41">
        <v>66880</v>
      </c>
      <c r="J83" s="41">
        <v>66880</v>
      </c>
    </row>
    <row r="84" spans="1:10">
      <c r="A84" s="34">
        <v>631001</v>
      </c>
      <c r="B84" s="35">
        <v>41</v>
      </c>
      <c r="C84" s="36" t="s">
        <v>68</v>
      </c>
      <c r="D84" s="38">
        <v>204.49</v>
      </c>
      <c r="E84" s="38">
        <v>210</v>
      </c>
      <c r="F84" s="39">
        <v>200</v>
      </c>
      <c r="G84" s="40">
        <v>200</v>
      </c>
      <c r="H84" s="380">
        <v>200</v>
      </c>
      <c r="I84" s="41">
        <v>200</v>
      </c>
      <c r="J84" s="41">
        <v>200</v>
      </c>
    </row>
    <row r="85" spans="1:10">
      <c r="A85" s="34">
        <v>631001</v>
      </c>
      <c r="B85" s="35">
        <v>41</v>
      </c>
      <c r="C85" s="36" t="s">
        <v>69</v>
      </c>
      <c r="D85" s="38">
        <v>0</v>
      </c>
      <c r="E85" s="38">
        <v>70</v>
      </c>
      <c r="F85" s="39">
        <v>100</v>
      </c>
      <c r="G85" s="40">
        <v>100</v>
      </c>
      <c r="H85" s="380">
        <v>100</v>
      </c>
      <c r="I85" s="41">
        <v>100</v>
      </c>
      <c r="J85" s="41">
        <v>100</v>
      </c>
    </row>
    <row r="86" spans="1:10">
      <c r="A86" s="34">
        <v>632001</v>
      </c>
      <c r="B86" s="35">
        <v>41</v>
      </c>
      <c r="C86" s="36" t="s">
        <v>268</v>
      </c>
      <c r="D86" s="38">
        <v>3149.75</v>
      </c>
      <c r="E86" s="38">
        <v>3289</v>
      </c>
      <c r="F86" s="39">
        <v>3000</v>
      </c>
      <c r="G86" s="40">
        <v>3600</v>
      </c>
      <c r="H86" s="380">
        <v>3600</v>
      </c>
      <c r="I86" s="41">
        <v>4000</v>
      </c>
      <c r="J86" s="41">
        <v>4000</v>
      </c>
    </row>
    <row r="87" spans="1:10">
      <c r="A87" s="34">
        <v>632002</v>
      </c>
      <c r="B87" s="35">
        <v>41</v>
      </c>
      <c r="C87" s="36" t="s">
        <v>70</v>
      </c>
      <c r="D87" s="38">
        <v>42.88</v>
      </c>
      <c r="E87" s="38">
        <v>60</v>
      </c>
      <c r="F87" s="39">
        <v>60</v>
      </c>
      <c r="G87" s="40">
        <v>60</v>
      </c>
      <c r="H87" s="380">
        <v>60</v>
      </c>
      <c r="I87" s="41">
        <v>80</v>
      </c>
      <c r="J87" s="41">
        <v>80</v>
      </c>
    </row>
    <row r="88" spans="1:10">
      <c r="A88" s="34">
        <v>632003</v>
      </c>
      <c r="B88" s="35">
        <v>41</v>
      </c>
      <c r="C88" s="36" t="s">
        <v>71</v>
      </c>
      <c r="D88" s="38">
        <v>6014.48</v>
      </c>
      <c r="E88" s="38">
        <v>6353</v>
      </c>
      <c r="F88" s="39">
        <v>6500</v>
      </c>
      <c r="G88" s="40">
        <v>6500</v>
      </c>
      <c r="H88" s="380">
        <v>6500</v>
      </c>
      <c r="I88" s="41">
        <v>6800</v>
      </c>
      <c r="J88" s="41">
        <v>6800</v>
      </c>
    </row>
    <row r="89" spans="1:10">
      <c r="A89" s="34">
        <v>633001</v>
      </c>
      <c r="B89" s="35">
        <v>41</v>
      </c>
      <c r="C89" s="36" t="s">
        <v>72</v>
      </c>
      <c r="D89" s="38">
        <v>126.6</v>
      </c>
      <c r="E89" s="38">
        <v>176</v>
      </c>
      <c r="F89" s="39">
        <v>400</v>
      </c>
      <c r="G89" s="40">
        <v>500</v>
      </c>
      <c r="H89" s="380">
        <v>5000</v>
      </c>
      <c r="I89" s="41">
        <v>400</v>
      </c>
      <c r="J89" s="41">
        <v>400</v>
      </c>
    </row>
    <row r="90" spans="1:10">
      <c r="A90" s="34">
        <v>633002</v>
      </c>
      <c r="B90" s="35">
        <v>41</v>
      </c>
      <c r="C90" s="36" t="s">
        <v>73</v>
      </c>
      <c r="D90" s="38">
        <v>146.37</v>
      </c>
      <c r="E90" s="38">
        <v>1652</v>
      </c>
      <c r="F90" s="39">
        <v>200</v>
      </c>
      <c r="G90" s="40">
        <v>500</v>
      </c>
      <c r="H90" s="380">
        <v>700</v>
      </c>
      <c r="I90" s="41">
        <v>450</v>
      </c>
      <c r="J90" s="41">
        <v>450</v>
      </c>
    </row>
    <row r="91" spans="1:10">
      <c r="A91" s="34">
        <v>633004</v>
      </c>
      <c r="B91" s="35">
        <v>41</v>
      </c>
      <c r="C91" s="36" t="s">
        <v>74</v>
      </c>
      <c r="D91" s="38">
        <v>1530.7</v>
      </c>
      <c r="E91" s="38">
        <v>1082</v>
      </c>
      <c r="F91" s="39">
        <v>500</v>
      </c>
      <c r="G91" s="40">
        <v>1100</v>
      </c>
      <c r="H91" s="380">
        <v>1100</v>
      </c>
      <c r="I91" s="41">
        <v>500</v>
      </c>
      <c r="J91" s="41">
        <v>500</v>
      </c>
    </row>
    <row r="92" spans="1:10">
      <c r="A92" s="34">
        <v>633006</v>
      </c>
      <c r="B92" s="35">
        <v>41</v>
      </c>
      <c r="C92" s="36" t="s">
        <v>75</v>
      </c>
      <c r="D92" s="38">
        <v>1718.34</v>
      </c>
      <c r="E92" s="38">
        <v>2640</v>
      </c>
      <c r="F92" s="71">
        <v>0</v>
      </c>
      <c r="G92" s="40">
        <v>0</v>
      </c>
      <c r="H92" s="380">
        <v>0</v>
      </c>
      <c r="I92" s="41">
        <v>0</v>
      </c>
      <c r="J92" s="41">
        <v>0</v>
      </c>
    </row>
    <row r="93" spans="1:10">
      <c r="A93" s="34">
        <v>633006</v>
      </c>
      <c r="B93" s="35">
        <v>41</v>
      </c>
      <c r="C93" s="36" t="s">
        <v>76</v>
      </c>
      <c r="D93" s="38">
        <v>288.37</v>
      </c>
      <c r="E93" s="38">
        <v>417</v>
      </c>
      <c r="F93" s="71">
        <v>0</v>
      </c>
      <c r="G93" s="40">
        <v>0</v>
      </c>
      <c r="H93" s="380">
        <v>0</v>
      </c>
      <c r="I93" s="41">
        <v>0</v>
      </c>
      <c r="J93" s="41">
        <v>0</v>
      </c>
    </row>
    <row r="94" spans="1:10">
      <c r="A94" s="34">
        <v>633006</v>
      </c>
      <c r="B94" s="35">
        <v>41</v>
      </c>
      <c r="C94" s="36" t="s">
        <v>77</v>
      </c>
      <c r="D94" s="38">
        <v>0</v>
      </c>
      <c r="E94" s="38">
        <v>1027</v>
      </c>
      <c r="F94" s="71">
        <v>0</v>
      </c>
      <c r="G94" s="40">
        <v>0</v>
      </c>
      <c r="H94" s="380">
        <v>0</v>
      </c>
      <c r="I94" s="41">
        <v>0</v>
      </c>
      <c r="J94" s="41">
        <v>0</v>
      </c>
    </row>
    <row r="95" spans="1:10">
      <c r="A95" s="99">
        <v>633006</v>
      </c>
      <c r="B95" s="100">
        <v>41</v>
      </c>
      <c r="C95" s="101" t="s">
        <v>78</v>
      </c>
      <c r="D95" s="142">
        <v>260.95999999999998</v>
      </c>
      <c r="E95" s="142">
        <v>0</v>
      </c>
      <c r="F95" s="212">
        <v>3500</v>
      </c>
      <c r="G95" s="40">
        <v>3500</v>
      </c>
      <c r="H95" s="380">
        <v>4300</v>
      </c>
      <c r="I95" s="41">
        <v>4300</v>
      </c>
      <c r="J95" s="41">
        <v>4300</v>
      </c>
    </row>
    <row r="96" spans="1:10">
      <c r="A96" s="34">
        <v>633009</v>
      </c>
      <c r="B96" s="35">
        <v>41</v>
      </c>
      <c r="C96" s="36" t="s">
        <v>79</v>
      </c>
      <c r="D96" s="38">
        <v>1052.1300000000001</v>
      </c>
      <c r="E96" s="38">
        <v>1125</v>
      </c>
      <c r="F96" s="39">
        <v>1100</v>
      </c>
      <c r="G96" s="40">
        <v>750</v>
      </c>
      <c r="H96" s="380">
        <v>1100</v>
      </c>
      <c r="I96" s="41">
        <v>1200</v>
      </c>
      <c r="J96" s="41">
        <v>1200</v>
      </c>
    </row>
    <row r="97" spans="1:11">
      <c r="A97" s="34">
        <v>633010</v>
      </c>
      <c r="B97" s="35">
        <v>41</v>
      </c>
      <c r="C97" s="36" t="s">
        <v>80</v>
      </c>
      <c r="D97" s="38">
        <v>768.06</v>
      </c>
      <c r="E97" s="38">
        <v>633</v>
      </c>
      <c r="F97" s="39">
        <v>450</v>
      </c>
      <c r="G97" s="40">
        <v>700</v>
      </c>
      <c r="H97" s="380">
        <v>700</v>
      </c>
      <c r="I97" s="41">
        <v>800</v>
      </c>
      <c r="J97" s="41">
        <v>800</v>
      </c>
    </row>
    <row r="98" spans="1:11">
      <c r="A98" s="34">
        <v>633013</v>
      </c>
      <c r="B98" s="35">
        <v>41</v>
      </c>
      <c r="C98" s="36" t="s">
        <v>81</v>
      </c>
      <c r="D98" s="38">
        <v>692.94</v>
      </c>
      <c r="E98" s="38">
        <v>1832</v>
      </c>
      <c r="F98" s="39">
        <v>1300</v>
      </c>
      <c r="G98" s="40">
        <v>500</v>
      </c>
      <c r="H98" s="380">
        <v>1500</v>
      </c>
      <c r="I98" s="41">
        <v>1500</v>
      </c>
      <c r="J98" s="41">
        <v>1500</v>
      </c>
    </row>
    <row r="99" spans="1:11">
      <c r="A99" s="34">
        <v>633015</v>
      </c>
      <c r="B99" s="35">
        <v>41</v>
      </c>
      <c r="C99" s="36" t="s">
        <v>82</v>
      </c>
      <c r="D99" s="38">
        <v>2479.91</v>
      </c>
      <c r="E99" s="38">
        <v>3160</v>
      </c>
      <c r="F99" s="39">
        <v>3100</v>
      </c>
      <c r="G99" s="40">
        <v>3100</v>
      </c>
      <c r="H99" s="380">
        <v>3250</v>
      </c>
      <c r="I99" s="41">
        <v>3250</v>
      </c>
      <c r="J99" s="41">
        <v>3250</v>
      </c>
    </row>
    <row r="100" spans="1:11">
      <c r="A100" s="34">
        <v>633016</v>
      </c>
      <c r="B100" s="35">
        <v>41</v>
      </c>
      <c r="C100" s="101" t="s">
        <v>83</v>
      </c>
      <c r="D100" s="38">
        <v>5744.7</v>
      </c>
      <c r="E100" s="38">
        <v>4872</v>
      </c>
      <c r="F100" s="39">
        <v>6000</v>
      </c>
      <c r="G100" s="40">
        <v>6000</v>
      </c>
      <c r="H100" s="380">
        <v>7500</v>
      </c>
      <c r="I100" s="41">
        <v>6000</v>
      </c>
      <c r="J100" s="41">
        <v>6000</v>
      </c>
    </row>
    <row r="101" spans="1:11">
      <c r="A101" s="34">
        <v>634001</v>
      </c>
      <c r="B101" s="35">
        <v>41</v>
      </c>
      <c r="C101" s="36" t="s">
        <v>84</v>
      </c>
      <c r="D101" s="38">
        <v>5758.84</v>
      </c>
      <c r="E101" s="38">
        <v>4254</v>
      </c>
      <c r="F101" s="39">
        <v>4000</v>
      </c>
      <c r="G101" s="40">
        <v>4000</v>
      </c>
      <c r="H101" s="380">
        <v>4500</v>
      </c>
      <c r="I101" s="41">
        <v>4500</v>
      </c>
      <c r="J101" s="41">
        <v>4500</v>
      </c>
    </row>
    <row r="102" spans="1:11">
      <c r="A102" s="34">
        <v>634002</v>
      </c>
      <c r="B102" s="35">
        <v>41</v>
      </c>
      <c r="C102" s="36" t="s">
        <v>85</v>
      </c>
      <c r="D102" s="38">
        <v>4191.3900000000003</v>
      </c>
      <c r="E102" s="38">
        <v>2287</v>
      </c>
      <c r="F102" s="39">
        <v>4000</v>
      </c>
      <c r="G102" s="40">
        <v>4000</v>
      </c>
      <c r="H102" s="380">
        <v>4000</v>
      </c>
      <c r="I102" s="41">
        <v>2000</v>
      </c>
      <c r="J102" s="41">
        <v>4000</v>
      </c>
    </row>
    <row r="103" spans="1:11">
      <c r="A103" s="34">
        <v>634003</v>
      </c>
      <c r="B103" s="35">
        <v>41</v>
      </c>
      <c r="C103" s="36" t="s">
        <v>86</v>
      </c>
      <c r="D103" s="38">
        <v>2260.58</v>
      </c>
      <c r="E103" s="38">
        <v>1395</v>
      </c>
      <c r="F103" s="39">
        <v>1600</v>
      </c>
      <c r="G103" s="40">
        <v>2000</v>
      </c>
      <c r="H103" s="380">
        <v>2000</v>
      </c>
      <c r="I103" s="41">
        <v>2000</v>
      </c>
      <c r="J103" s="41">
        <v>2000</v>
      </c>
    </row>
    <row r="104" spans="1:11">
      <c r="A104" s="34">
        <v>634005</v>
      </c>
      <c r="B104" s="35">
        <v>41</v>
      </c>
      <c r="C104" s="36" t="s">
        <v>87</v>
      </c>
      <c r="D104" s="38">
        <v>24.6</v>
      </c>
      <c r="E104" s="38">
        <v>65</v>
      </c>
      <c r="F104" s="39">
        <v>40</v>
      </c>
      <c r="G104" s="40">
        <v>100</v>
      </c>
      <c r="H104" s="380">
        <v>100</v>
      </c>
      <c r="I104" s="41">
        <v>100</v>
      </c>
      <c r="J104" s="41">
        <v>40</v>
      </c>
    </row>
    <row r="105" spans="1:11">
      <c r="A105" s="34">
        <v>635002</v>
      </c>
      <c r="B105" s="35">
        <v>41</v>
      </c>
      <c r="C105" s="36" t="s">
        <v>88</v>
      </c>
      <c r="D105" s="38">
        <v>440.52</v>
      </c>
      <c r="E105" s="38">
        <v>1910</v>
      </c>
      <c r="F105" s="39">
        <v>3000</v>
      </c>
      <c r="G105" s="40">
        <v>1500</v>
      </c>
      <c r="H105" s="380">
        <v>3000</v>
      </c>
      <c r="I105" s="41">
        <v>1700</v>
      </c>
      <c r="J105" s="41">
        <v>1700</v>
      </c>
    </row>
    <row r="106" spans="1:11">
      <c r="A106" s="34">
        <v>635004</v>
      </c>
      <c r="B106" s="35">
        <v>41</v>
      </c>
      <c r="C106" s="36" t="s">
        <v>89</v>
      </c>
      <c r="D106" s="38">
        <v>1704.47</v>
      </c>
      <c r="E106" s="38">
        <v>2237</v>
      </c>
      <c r="F106" s="39">
        <v>1850</v>
      </c>
      <c r="G106" s="40">
        <v>2000</v>
      </c>
      <c r="H106" s="380">
        <v>1200</v>
      </c>
      <c r="I106" s="41">
        <v>1200</v>
      </c>
      <c r="J106" s="41">
        <v>1200</v>
      </c>
    </row>
    <row r="107" spans="1:11" ht="24.75">
      <c r="A107" s="34">
        <v>635006</v>
      </c>
      <c r="B107" s="35">
        <v>41</v>
      </c>
      <c r="C107" s="101" t="s">
        <v>257</v>
      </c>
      <c r="D107" s="38">
        <v>9934.82</v>
      </c>
      <c r="E107" s="38">
        <v>17589</v>
      </c>
      <c r="F107" s="39">
        <v>23500</v>
      </c>
      <c r="G107" s="40">
        <v>20000</v>
      </c>
      <c r="H107" s="380">
        <v>25000</v>
      </c>
      <c r="I107" s="41">
        <v>30000</v>
      </c>
      <c r="J107" s="41">
        <v>30000</v>
      </c>
    </row>
    <row r="108" spans="1:11">
      <c r="A108" s="34">
        <v>636002</v>
      </c>
      <c r="B108" s="35">
        <v>41</v>
      </c>
      <c r="C108" s="36" t="s">
        <v>90</v>
      </c>
      <c r="D108" s="38">
        <v>1020.72</v>
      </c>
      <c r="E108" s="38">
        <v>1226</v>
      </c>
      <c r="F108" s="39">
        <v>1250</v>
      </c>
      <c r="G108" s="40">
        <v>1250</v>
      </c>
      <c r="H108" s="380">
        <v>1250</v>
      </c>
      <c r="I108" s="41">
        <v>1250</v>
      </c>
      <c r="J108" s="41">
        <v>1250</v>
      </c>
    </row>
    <row r="109" spans="1:11">
      <c r="A109" s="34">
        <v>637001</v>
      </c>
      <c r="B109" s="35">
        <v>41</v>
      </c>
      <c r="C109" s="36" t="s">
        <v>91</v>
      </c>
      <c r="D109" s="38">
        <v>84.59</v>
      </c>
      <c r="E109" s="38">
        <v>590</v>
      </c>
      <c r="F109" s="39">
        <v>450</v>
      </c>
      <c r="G109" s="40">
        <v>400</v>
      </c>
      <c r="H109" s="380">
        <v>480</v>
      </c>
      <c r="I109" s="41">
        <v>500</v>
      </c>
      <c r="J109" s="41">
        <v>500</v>
      </c>
    </row>
    <row r="110" spans="1:11">
      <c r="A110" s="34">
        <v>637002</v>
      </c>
      <c r="B110" s="35">
        <v>41</v>
      </c>
      <c r="C110" s="36" t="s">
        <v>360</v>
      </c>
      <c r="D110" s="38">
        <v>0</v>
      </c>
      <c r="E110" s="38">
        <v>0</v>
      </c>
      <c r="F110" s="39">
        <v>0</v>
      </c>
      <c r="G110" s="40">
        <v>0</v>
      </c>
      <c r="H110" s="380">
        <v>3000</v>
      </c>
      <c r="I110" s="41">
        <v>0</v>
      </c>
      <c r="J110" s="41">
        <v>0</v>
      </c>
    </row>
    <row r="111" spans="1:11">
      <c r="A111" s="34">
        <v>637003</v>
      </c>
      <c r="B111" s="35">
        <v>41</v>
      </c>
      <c r="C111" s="36" t="s">
        <v>92</v>
      </c>
      <c r="D111" s="38">
        <v>1807.36</v>
      </c>
      <c r="E111" s="38">
        <v>1407</v>
      </c>
      <c r="F111" s="39">
        <v>1600</v>
      </c>
      <c r="G111" s="40">
        <v>1000</v>
      </c>
      <c r="H111" s="380">
        <v>2000</v>
      </c>
      <c r="I111" s="41">
        <v>2000</v>
      </c>
      <c r="J111" s="41">
        <v>2000</v>
      </c>
    </row>
    <row r="112" spans="1:11">
      <c r="A112" s="34">
        <v>637003</v>
      </c>
      <c r="B112" s="35">
        <v>41</v>
      </c>
      <c r="C112" s="101" t="s">
        <v>93</v>
      </c>
      <c r="D112" s="142">
        <v>0</v>
      </c>
      <c r="E112" s="142">
        <v>0</v>
      </c>
      <c r="F112" s="39">
        <v>0</v>
      </c>
      <c r="G112" s="40">
        <v>3000</v>
      </c>
      <c r="H112" s="380">
        <v>10000</v>
      </c>
      <c r="I112" s="41">
        <v>3000</v>
      </c>
      <c r="J112" s="41">
        <v>0</v>
      </c>
      <c r="K112" s="337"/>
    </row>
    <row r="113" spans="1:10">
      <c r="A113" s="34">
        <v>637003</v>
      </c>
      <c r="B113" s="35">
        <v>41</v>
      </c>
      <c r="C113" s="36" t="s">
        <v>94</v>
      </c>
      <c r="D113" s="38">
        <v>0</v>
      </c>
      <c r="E113" s="38">
        <v>264</v>
      </c>
      <c r="F113" s="39">
        <v>400</v>
      </c>
      <c r="G113" s="40">
        <v>400</v>
      </c>
      <c r="H113" s="380">
        <v>400</v>
      </c>
      <c r="I113" s="41">
        <v>500</v>
      </c>
      <c r="J113" s="41">
        <v>500</v>
      </c>
    </row>
    <row r="114" spans="1:10">
      <c r="A114" s="34">
        <v>637004</v>
      </c>
      <c r="B114" s="35">
        <v>41</v>
      </c>
      <c r="C114" s="36" t="s">
        <v>259</v>
      </c>
      <c r="D114" s="38">
        <v>2110.6</v>
      </c>
      <c r="E114" s="38">
        <v>2970</v>
      </c>
      <c r="F114" s="39">
        <v>2340</v>
      </c>
      <c r="G114" s="40">
        <v>1500</v>
      </c>
      <c r="H114" s="380">
        <v>3000</v>
      </c>
      <c r="I114" s="41">
        <v>2500</v>
      </c>
      <c r="J114" s="41">
        <v>2500</v>
      </c>
    </row>
    <row r="115" spans="1:10" ht="24.75">
      <c r="A115" s="99">
        <v>637005</v>
      </c>
      <c r="B115" s="100">
        <v>41</v>
      </c>
      <c r="C115" s="101" t="s">
        <v>95</v>
      </c>
      <c r="D115" s="142">
        <v>0</v>
      </c>
      <c r="E115" s="142">
        <v>0</v>
      </c>
      <c r="F115" s="39">
        <v>8000</v>
      </c>
      <c r="G115" s="40">
        <v>26000</v>
      </c>
      <c r="H115" s="380">
        <v>16000</v>
      </c>
      <c r="I115" s="41">
        <v>10000</v>
      </c>
      <c r="J115" s="41">
        <v>10000</v>
      </c>
    </row>
    <row r="116" spans="1:10">
      <c r="A116" s="34">
        <v>637005</v>
      </c>
      <c r="B116" s="35">
        <v>41</v>
      </c>
      <c r="C116" s="101" t="s">
        <v>96</v>
      </c>
      <c r="D116" s="38">
        <v>4281.76</v>
      </c>
      <c r="E116" s="38">
        <v>3082</v>
      </c>
      <c r="F116" s="39">
        <v>0</v>
      </c>
      <c r="G116" s="40">
        <v>0</v>
      </c>
      <c r="H116" s="380">
        <v>0</v>
      </c>
      <c r="I116" s="41">
        <v>0</v>
      </c>
      <c r="J116" s="41">
        <v>0</v>
      </c>
    </row>
    <row r="117" spans="1:10">
      <c r="A117" s="34">
        <v>637005</v>
      </c>
      <c r="B117" s="35">
        <v>41</v>
      </c>
      <c r="C117" s="36" t="s">
        <v>97</v>
      </c>
      <c r="D117" s="38">
        <v>0</v>
      </c>
      <c r="E117" s="38">
        <v>840</v>
      </c>
      <c r="F117" s="39">
        <v>0</v>
      </c>
      <c r="G117" s="40">
        <v>0</v>
      </c>
      <c r="H117" s="380">
        <v>0</v>
      </c>
      <c r="I117" s="41">
        <v>0</v>
      </c>
      <c r="J117" s="41">
        <v>0</v>
      </c>
    </row>
    <row r="118" spans="1:10">
      <c r="A118" s="34">
        <v>637005</v>
      </c>
      <c r="B118" s="35">
        <v>41</v>
      </c>
      <c r="C118" s="36" t="s">
        <v>253</v>
      </c>
      <c r="D118" s="38">
        <v>1580.5</v>
      </c>
      <c r="E118" s="38">
        <v>201</v>
      </c>
      <c r="F118" s="39">
        <v>0</v>
      </c>
      <c r="G118" s="40">
        <v>0</v>
      </c>
      <c r="H118" s="380">
        <v>0</v>
      </c>
      <c r="I118" s="41">
        <v>0</v>
      </c>
      <c r="J118" s="41">
        <v>0</v>
      </c>
    </row>
    <row r="119" spans="1:10">
      <c r="A119" s="34">
        <v>637005</v>
      </c>
      <c r="B119" s="35">
        <v>41</v>
      </c>
      <c r="C119" s="36" t="s">
        <v>359</v>
      </c>
      <c r="D119" s="38">
        <v>0</v>
      </c>
      <c r="E119" s="38">
        <v>0</v>
      </c>
      <c r="F119" s="39">
        <v>0</v>
      </c>
      <c r="G119" s="40">
        <v>0</v>
      </c>
      <c r="H119" s="380">
        <v>8000</v>
      </c>
      <c r="I119" s="41">
        <v>0</v>
      </c>
      <c r="J119" s="41">
        <v>0</v>
      </c>
    </row>
    <row r="120" spans="1:10">
      <c r="A120" s="34">
        <v>637011</v>
      </c>
      <c r="B120" s="35">
        <v>41</v>
      </c>
      <c r="C120" s="36" t="s">
        <v>348</v>
      </c>
      <c r="D120" s="38">
        <v>0</v>
      </c>
      <c r="E120" s="38">
        <v>0</v>
      </c>
      <c r="F120" s="39">
        <v>0</v>
      </c>
      <c r="G120" s="40">
        <v>0</v>
      </c>
      <c r="H120" s="380">
        <v>1700</v>
      </c>
      <c r="I120" s="41">
        <v>0</v>
      </c>
      <c r="J120" s="41">
        <v>0</v>
      </c>
    </row>
    <row r="121" spans="1:10">
      <c r="A121" s="34">
        <v>637012</v>
      </c>
      <c r="B121" s="35">
        <v>41</v>
      </c>
      <c r="C121" s="36" t="s">
        <v>98</v>
      </c>
      <c r="D121" s="38">
        <v>2030.87</v>
      </c>
      <c r="E121" s="38">
        <v>2573</v>
      </c>
      <c r="F121" s="39">
        <v>1650</v>
      </c>
      <c r="G121" s="40">
        <v>2500</v>
      </c>
      <c r="H121" s="380">
        <v>2000</v>
      </c>
      <c r="I121" s="41">
        <v>2500</v>
      </c>
      <c r="J121" s="41">
        <v>2500</v>
      </c>
    </row>
    <row r="122" spans="1:10">
      <c r="A122" s="34">
        <v>637014</v>
      </c>
      <c r="B122" s="35">
        <v>41</v>
      </c>
      <c r="C122" s="36" t="s">
        <v>269</v>
      </c>
      <c r="D122" s="38">
        <v>11100</v>
      </c>
      <c r="E122" s="38">
        <v>11493</v>
      </c>
      <c r="F122" s="39">
        <v>11800</v>
      </c>
      <c r="G122" s="40">
        <v>11300</v>
      </c>
      <c r="H122" s="380">
        <v>12000</v>
      </c>
      <c r="I122" s="41">
        <v>12000</v>
      </c>
      <c r="J122" s="41">
        <v>12000</v>
      </c>
    </row>
    <row r="123" spans="1:10">
      <c r="A123" s="34">
        <v>637014</v>
      </c>
      <c r="B123" s="35">
        <v>41</v>
      </c>
      <c r="C123" s="36" t="s">
        <v>99</v>
      </c>
      <c r="D123" s="38">
        <v>0</v>
      </c>
      <c r="E123" s="38">
        <v>0</v>
      </c>
      <c r="F123" s="39">
        <v>20</v>
      </c>
      <c r="G123" s="40">
        <v>20</v>
      </c>
      <c r="H123" s="380">
        <v>20</v>
      </c>
      <c r="I123" s="41">
        <v>30</v>
      </c>
      <c r="J123" s="41">
        <v>30</v>
      </c>
    </row>
    <row r="124" spans="1:10">
      <c r="A124" s="34">
        <v>637015</v>
      </c>
      <c r="B124" s="35">
        <v>41</v>
      </c>
      <c r="C124" s="36" t="s">
        <v>100</v>
      </c>
      <c r="D124" s="38">
        <v>4430.34</v>
      </c>
      <c r="E124" s="38">
        <v>3219</v>
      </c>
      <c r="F124" s="39">
        <v>3500</v>
      </c>
      <c r="G124" s="40">
        <v>4500</v>
      </c>
      <c r="H124" s="380">
        <v>4000</v>
      </c>
      <c r="I124" s="41">
        <v>4500</v>
      </c>
      <c r="J124" s="41">
        <v>4500</v>
      </c>
    </row>
    <row r="125" spans="1:10">
      <c r="A125" s="34">
        <v>637016</v>
      </c>
      <c r="B125" s="35">
        <v>41</v>
      </c>
      <c r="C125" s="36" t="s">
        <v>101</v>
      </c>
      <c r="D125" s="38">
        <v>1764.55</v>
      </c>
      <c r="E125" s="38">
        <v>1999</v>
      </c>
      <c r="F125" s="39">
        <v>1840</v>
      </c>
      <c r="G125" s="40">
        <v>1890</v>
      </c>
      <c r="H125" s="380">
        <v>2000</v>
      </c>
      <c r="I125" s="41">
        <v>2100</v>
      </c>
      <c r="J125" s="41">
        <v>2100</v>
      </c>
    </row>
    <row r="126" spans="1:10">
      <c r="A126" s="34">
        <v>637023</v>
      </c>
      <c r="B126" s="35">
        <v>41</v>
      </c>
      <c r="C126" s="36" t="s">
        <v>102</v>
      </c>
      <c r="D126" s="38">
        <v>350</v>
      </c>
      <c r="E126" s="38">
        <v>301</v>
      </c>
      <c r="F126" s="39">
        <v>100</v>
      </c>
      <c r="G126" s="40">
        <v>300</v>
      </c>
      <c r="H126" s="380">
        <v>0</v>
      </c>
      <c r="I126" s="41">
        <v>270</v>
      </c>
      <c r="J126" s="41">
        <v>270</v>
      </c>
    </row>
    <row r="127" spans="1:10">
      <c r="A127" s="34">
        <v>637026</v>
      </c>
      <c r="B127" s="35">
        <v>41</v>
      </c>
      <c r="C127" s="36" t="s">
        <v>103</v>
      </c>
      <c r="D127" s="38">
        <v>13160.73</v>
      </c>
      <c r="E127" s="38">
        <v>11770</v>
      </c>
      <c r="F127" s="39">
        <v>12170</v>
      </c>
      <c r="G127" s="40">
        <v>15000</v>
      </c>
      <c r="H127" s="380">
        <v>12200</v>
      </c>
      <c r="I127" s="41">
        <v>13000</v>
      </c>
      <c r="J127" s="41">
        <v>13000</v>
      </c>
    </row>
    <row r="128" spans="1:10">
      <c r="A128" s="34">
        <v>637027</v>
      </c>
      <c r="B128" s="35">
        <v>41</v>
      </c>
      <c r="C128" s="36" t="s">
        <v>104</v>
      </c>
      <c r="D128" s="38">
        <v>7165.52</v>
      </c>
      <c r="E128" s="38">
        <v>4448</v>
      </c>
      <c r="F128" s="39">
        <v>6000</v>
      </c>
      <c r="G128" s="40">
        <v>6000</v>
      </c>
      <c r="H128" s="380">
        <v>6000</v>
      </c>
      <c r="I128" s="41">
        <v>6500</v>
      </c>
      <c r="J128" s="41">
        <v>6500</v>
      </c>
    </row>
    <row r="129" spans="1:10">
      <c r="A129" s="34">
        <v>637031</v>
      </c>
      <c r="B129" s="35">
        <v>41</v>
      </c>
      <c r="C129" s="36" t="s">
        <v>105</v>
      </c>
      <c r="D129" s="38">
        <v>0</v>
      </c>
      <c r="E129" s="38">
        <v>1000</v>
      </c>
      <c r="F129" s="39">
        <v>0</v>
      </c>
      <c r="G129" s="40">
        <v>0</v>
      </c>
      <c r="H129" s="380">
        <v>0</v>
      </c>
      <c r="I129" s="41">
        <v>0</v>
      </c>
      <c r="J129" s="41">
        <v>0</v>
      </c>
    </row>
    <row r="130" spans="1:10">
      <c r="A130" s="34">
        <v>637030</v>
      </c>
      <c r="B130" s="35">
        <v>41</v>
      </c>
      <c r="C130" s="36" t="s">
        <v>106</v>
      </c>
      <c r="D130" s="38">
        <v>3707.47</v>
      </c>
      <c r="E130" s="38">
        <v>3341</v>
      </c>
      <c r="F130" s="39">
        <v>3330</v>
      </c>
      <c r="G130" s="40">
        <v>3330</v>
      </c>
      <c r="H130" s="380">
        <v>3330</v>
      </c>
      <c r="I130" s="41">
        <v>3330</v>
      </c>
      <c r="J130" s="41">
        <v>3330</v>
      </c>
    </row>
    <row r="131" spans="1:10">
      <c r="A131" s="143" t="s">
        <v>261</v>
      </c>
      <c r="B131" s="144"/>
      <c r="C131" s="143"/>
      <c r="D131" s="145">
        <f t="shared" ref="D131:J131" si="10">SUM(D82:D130)</f>
        <v>318333.34999999998</v>
      </c>
      <c r="E131" s="145">
        <f t="shared" si="10"/>
        <v>329305</v>
      </c>
      <c r="F131" s="145">
        <f t="shared" si="10"/>
        <v>356350</v>
      </c>
      <c r="G131" s="145">
        <f t="shared" si="10"/>
        <v>376600</v>
      </c>
      <c r="H131" s="395">
        <f t="shared" si="10"/>
        <v>425990</v>
      </c>
      <c r="I131" s="145">
        <f t="shared" si="10"/>
        <v>396940</v>
      </c>
      <c r="J131" s="145">
        <f t="shared" si="10"/>
        <v>395880</v>
      </c>
    </row>
    <row r="132" spans="1:10">
      <c r="A132" s="146"/>
      <c r="B132" s="105"/>
      <c r="C132" s="147"/>
      <c r="D132" s="148"/>
      <c r="E132" s="148"/>
      <c r="F132" s="148"/>
      <c r="G132" s="149"/>
      <c r="H132" s="396"/>
      <c r="I132" s="150"/>
      <c r="J132" s="221"/>
    </row>
    <row r="133" spans="1:10">
      <c r="A133" s="152" t="s">
        <v>107</v>
      </c>
      <c r="B133" s="153"/>
      <c r="C133" s="154" t="s">
        <v>262</v>
      </c>
      <c r="D133" s="155"/>
      <c r="E133" s="155"/>
      <c r="F133" s="155"/>
      <c r="G133" s="156"/>
      <c r="H133" s="391"/>
      <c r="I133" s="157"/>
      <c r="J133" s="158"/>
    </row>
    <row r="134" spans="1:10">
      <c r="A134" s="34">
        <v>637005</v>
      </c>
      <c r="B134" s="35">
        <v>41</v>
      </c>
      <c r="C134" s="36" t="s">
        <v>108</v>
      </c>
      <c r="D134" s="38">
        <v>800</v>
      </c>
      <c r="E134" s="38">
        <v>1300</v>
      </c>
      <c r="F134" s="71">
        <v>1300</v>
      </c>
      <c r="G134" s="40">
        <v>1300</v>
      </c>
      <c r="H134" s="380">
        <v>1300</v>
      </c>
      <c r="I134" s="41">
        <v>1300</v>
      </c>
      <c r="J134" s="41">
        <v>1300</v>
      </c>
    </row>
    <row r="135" spans="1:10">
      <c r="A135" s="34">
        <v>637005</v>
      </c>
      <c r="B135" s="35">
        <v>41</v>
      </c>
      <c r="C135" s="36" t="s">
        <v>109</v>
      </c>
      <c r="D135" s="38">
        <v>0</v>
      </c>
      <c r="E135" s="38">
        <v>5109</v>
      </c>
      <c r="F135" s="71">
        <v>0</v>
      </c>
      <c r="G135" s="40">
        <v>0</v>
      </c>
      <c r="H135" s="380">
        <v>0</v>
      </c>
      <c r="I135" s="41">
        <v>0</v>
      </c>
      <c r="J135" s="41">
        <v>0</v>
      </c>
    </row>
    <row r="136" spans="1:10">
      <c r="A136" s="143" t="s">
        <v>263</v>
      </c>
      <c r="B136" s="144"/>
      <c r="C136" s="159"/>
      <c r="D136" s="145">
        <f t="shared" ref="D136:G136" si="11">SUM(D134:D135)</f>
        <v>800</v>
      </c>
      <c r="E136" s="145">
        <f t="shared" si="11"/>
        <v>6409</v>
      </c>
      <c r="F136" s="145">
        <f t="shared" si="11"/>
        <v>1300</v>
      </c>
      <c r="G136" s="145">
        <f t="shared" si="11"/>
        <v>1300</v>
      </c>
      <c r="H136" s="395">
        <f t="shared" ref="H136" si="12">SUM(H134:H135)</f>
        <v>1300</v>
      </c>
      <c r="I136" s="145">
        <f t="shared" ref="I136:J136" si="13">SUM(I134:I135)</f>
        <v>1300</v>
      </c>
      <c r="J136" s="145">
        <f t="shared" si="13"/>
        <v>1300</v>
      </c>
    </row>
    <row r="137" spans="1:10">
      <c r="A137" s="44"/>
      <c r="B137" s="45"/>
      <c r="C137" s="46"/>
      <c r="D137" s="47"/>
      <c r="E137" s="47"/>
      <c r="F137" s="47"/>
      <c r="G137" s="49"/>
      <c r="H137" s="381"/>
      <c r="I137" s="50"/>
      <c r="J137" s="98"/>
    </row>
    <row r="138" spans="1:10">
      <c r="A138" s="152" t="s">
        <v>110</v>
      </c>
      <c r="B138" s="153"/>
      <c r="C138" s="154" t="s">
        <v>111</v>
      </c>
      <c r="D138" s="155"/>
      <c r="E138" s="155"/>
      <c r="F138" s="155"/>
      <c r="G138" s="156"/>
      <c r="H138" s="391"/>
      <c r="I138" s="157"/>
      <c r="J138" s="158"/>
    </row>
    <row r="139" spans="1:10">
      <c r="A139" s="34">
        <v>610</v>
      </c>
      <c r="B139" s="35">
        <v>111</v>
      </c>
      <c r="C139" s="36" t="s">
        <v>112</v>
      </c>
      <c r="D139" s="38">
        <v>2451.62</v>
      </c>
      <c r="E139" s="38">
        <v>2330</v>
      </c>
      <c r="F139" s="71">
        <v>2295</v>
      </c>
      <c r="G139" s="40">
        <v>2295</v>
      </c>
      <c r="H139" s="380">
        <v>2295</v>
      </c>
      <c r="I139" s="100">
        <v>2300</v>
      </c>
      <c r="J139" s="100">
        <v>2300</v>
      </c>
    </row>
    <row r="140" spans="1:10">
      <c r="A140" s="34">
        <v>620</v>
      </c>
      <c r="B140" s="35">
        <v>111</v>
      </c>
      <c r="C140" s="36" t="s">
        <v>67</v>
      </c>
      <c r="D140" s="38">
        <v>859.89</v>
      </c>
      <c r="E140" s="38">
        <v>838</v>
      </c>
      <c r="F140" s="71">
        <v>803</v>
      </c>
      <c r="G140" s="40">
        <v>803</v>
      </c>
      <c r="H140" s="380">
        <v>803</v>
      </c>
      <c r="I140" s="100">
        <v>805</v>
      </c>
      <c r="J140" s="100">
        <v>805</v>
      </c>
    </row>
    <row r="141" spans="1:10">
      <c r="A141" s="34">
        <v>630</v>
      </c>
      <c r="B141" s="35">
        <v>111</v>
      </c>
      <c r="C141" s="36" t="s">
        <v>113</v>
      </c>
      <c r="D141" s="38">
        <v>472.09</v>
      </c>
      <c r="E141" s="38">
        <v>660</v>
      </c>
      <c r="F141" s="71">
        <v>732</v>
      </c>
      <c r="G141" s="40">
        <v>732</v>
      </c>
      <c r="H141" s="380">
        <v>732</v>
      </c>
      <c r="I141" s="100">
        <v>745</v>
      </c>
      <c r="J141" s="100">
        <v>745</v>
      </c>
    </row>
    <row r="142" spans="1:10">
      <c r="A142" s="160" t="s">
        <v>114</v>
      </c>
      <c r="B142" s="161"/>
      <c r="C142" s="162"/>
      <c r="D142" s="163">
        <f t="shared" ref="D142:H142" si="14">SUM(D139:D141)</f>
        <v>3783.6</v>
      </c>
      <c r="E142" s="163">
        <f t="shared" si="14"/>
        <v>3828</v>
      </c>
      <c r="F142" s="163">
        <f t="shared" si="14"/>
        <v>3830</v>
      </c>
      <c r="G142" s="163">
        <f t="shared" si="14"/>
        <v>3830</v>
      </c>
      <c r="H142" s="397">
        <f t="shared" si="14"/>
        <v>3830</v>
      </c>
      <c r="I142" s="163">
        <f t="shared" ref="I142:J142" si="15">SUM(I139:I141)</f>
        <v>3850</v>
      </c>
      <c r="J142" s="163">
        <f t="shared" si="15"/>
        <v>3850</v>
      </c>
    </row>
    <row r="143" spans="1:10">
      <c r="A143" s="146"/>
      <c r="B143" s="105"/>
      <c r="C143" s="106"/>
      <c r="D143" s="164"/>
      <c r="E143" s="164"/>
      <c r="F143" s="164"/>
      <c r="G143" s="149"/>
      <c r="H143" s="396"/>
      <c r="I143" s="150"/>
      <c r="J143" s="221"/>
    </row>
    <row r="144" spans="1:10">
      <c r="A144" s="355" t="s">
        <v>288</v>
      </c>
      <c r="B144" s="165"/>
      <c r="C144" s="166" t="s">
        <v>264</v>
      </c>
      <c r="D144" s="167"/>
      <c r="E144" s="167"/>
      <c r="F144" s="167"/>
      <c r="G144" s="168"/>
      <c r="H144" s="398"/>
      <c r="I144" s="169"/>
      <c r="J144" s="170"/>
    </row>
    <row r="145" spans="1:10">
      <c r="A145" s="34">
        <v>600</v>
      </c>
      <c r="B145" s="35">
        <v>111</v>
      </c>
      <c r="C145" s="36" t="s">
        <v>37</v>
      </c>
      <c r="D145" s="38">
        <v>557</v>
      </c>
      <c r="E145" s="38">
        <v>554</v>
      </c>
      <c r="F145" s="71">
        <v>560</v>
      </c>
      <c r="G145" s="40">
        <v>560</v>
      </c>
      <c r="H145" s="380">
        <v>560</v>
      </c>
      <c r="I145" s="100">
        <v>570</v>
      </c>
      <c r="J145" s="100">
        <v>570</v>
      </c>
    </row>
    <row r="146" spans="1:10">
      <c r="A146" s="34">
        <v>600</v>
      </c>
      <c r="B146" s="35">
        <v>111</v>
      </c>
      <c r="C146" s="36" t="s">
        <v>115</v>
      </c>
      <c r="D146" s="38">
        <v>654.83000000000004</v>
      </c>
      <c r="E146" s="38">
        <v>699</v>
      </c>
      <c r="F146" s="71">
        <v>2050</v>
      </c>
      <c r="G146" s="40">
        <v>1500</v>
      </c>
      <c r="H146" s="380">
        <v>0</v>
      </c>
      <c r="I146" s="100">
        <v>0</v>
      </c>
      <c r="J146" s="100">
        <v>0</v>
      </c>
    </row>
    <row r="147" spans="1:10">
      <c r="A147" s="160" t="s">
        <v>265</v>
      </c>
      <c r="B147" s="161"/>
      <c r="C147" s="162"/>
      <c r="D147" s="163">
        <f t="shared" ref="D147:G147" si="16">SUM(D145:D146)</f>
        <v>1211.83</v>
      </c>
      <c r="E147" s="163">
        <f t="shared" si="16"/>
        <v>1253</v>
      </c>
      <c r="F147" s="163">
        <f t="shared" ref="F147" si="17">SUM(F145:F146)</f>
        <v>2610</v>
      </c>
      <c r="G147" s="163">
        <f t="shared" si="16"/>
        <v>2060</v>
      </c>
      <c r="H147" s="397">
        <f>SUM(H145:H146)</f>
        <v>560</v>
      </c>
      <c r="I147" s="163">
        <f t="shared" ref="I147:J147" si="18">SUM(I145:I146)</f>
        <v>570</v>
      </c>
      <c r="J147" s="163">
        <f t="shared" si="18"/>
        <v>570</v>
      </c>
    </row>
    <row r="148" spans="1:10">
      <c r="A148" s="146"/>
      <c r="B148" s="105"/>
      <c r="C148" s="106"/>
      <c r="D148" s="164"/>
      <c r="E148" s="164"/>
      <c r="F148" s="164"/>
      <c r="G148" s="49"/>
      <c r="H148" s="381"/>
      <c r="I148" s="50"/>
      <c r="J148" s="98"/>
    </row>
    <row r="149" spans="1:10">
      <c r="A149" s="152" t="s">
        <v>116</v>
      </c>
      <c r="B149" s="153"/>
      <c r="C149" s="154" t="s">
        <v>117</v>
      </c>
      <c r="D149" s="155"/>
      <c r="E149" s="155"/>
      <c r="F149" s="155"/>
      <c r="G149" s="156"/>
      <c r="H149" s="391"/>
      <c r="I149" s="157"/>
      <c r="J149" s="158"/>
    </row>
    <row r="150" spans="1:10">
      <c r="A150" s="34">
        <v>651002</v>
      </c>
      <c r="B150" s="35">
        <v>41</v>
      </c>
      <c r="C150" s="36" t="s">
        <v>118</v>
      </c>
      <c r="D150" s="38">
        <v>1969.44</v>
      </c>
      <c r="E150" s="38">
        <v>3987</v>
      </c>
      <c r="F150" s="71">
        <v>9450</v>
      </c>
      <c r="G150" s="40">
        <v>9000</v>
      </c>
      <c r="H150" s="380">
        <v>9300</v>
      </c>
      <c r="I150" s="41">
        <v>9200</v>
      </c>
      <c r="J150" s="41">
        <v>8900</v>
      </c>
    </row>
    <row r="151" spans="1:10">
      <c r="A151" s="160" t="s">
        <v>119</v>
      </c>
      <c r="B151" s="161"/>
      <c r="C151" s="162"/>
      <c r="D151" s="163">
        <f t="shared" ref="D151:H151" si="19">SUM(D150)</f>
        <v>1969.44</v>
      </c>
      <c r="E151" s="163">
        <f t="shared" si="19"/>
        <v>3987</v>
      </c>
      <c r="F151" s="163">
        <f t="shared" si="19"/>
        <v>9450</v>
      </c>
      <c r="G151" s="163">
        <f t="shared" si="19"/>
        <v>9000</v>
      </c>
      <c r="H151" s="397">
        <f t="shared" si="19"/>
        <v>9300</v>
      </c>
      <c r="I151" s="163">
        <f t="shared" ref="I151:J151" si="20">SUM(I150)</f>
        <v>9200</v>
      </c>
      <c r="J151" s="163">
        <f t="shared" si="20"/>
        <v>8900</v>
      </c>
    </row>
    <row r="152" spans="1:10">
      <c r="A152" s="171"/>
      <c r="B152" s="172"/>
      <c r="C152" s="173"/>
      <c r="D152" s="174"/>
      <c r="E152" s="174"/>
      <c r="F152" s="174"/>
      <c r="G152" s="175"/>
      <c r="H152" s="399"/>
      <c r="I152" s="176"/>
      <c r="J152" s="169"/>
    </row>
    <row r="153" spans="1:10">
      <c r="A153" s="184" t="s">
        <v>287</v>
      </c>
      <c r="B153" s="153"/>
      <c r="C153" s="154" t="s">
        <v>120</v>
      </c>
      <c r="D153" s="155"/>
      <c r="E153" s="155"/>
      <c r="F153" s="155"/>
      <c r="G153" s="156"/>
      <c r="H153" s="391"/>
      <c r="I153" s="157"/>
      <c r="J153" s="158"/>
    </row>
    <row r="154" spans="1:10">
      <c r="A154" s="34">
        <v>633006</v>
      </c>
      <c r="B154" s="35">
        <v>41</v>
      </c>
      <c r="C154" s="36" t="s">
        <v>121</v>
      </c>
      <c r="D154" s="38">
        <v>7.6</v>
      </c>
      <c r="E154" s="38">
        <v>107</v>
      </c>
      <c r="F154" s="71">
        <v>100</v>
      </c>
      <c r="G154" s="40">
        <v>100</v>
      </c>
      <c r="H154" s="380">
        <v>100</v>
      </c>
      <c r="I154" s="41">
        <v>100</v>
      </c>
      <c r="J154" s="41">
        <v>100</v>
      </c>
    </row>
    <row r="155" spans="1:10">
      <c r="A155" s="177" t="s">
        <v>122</v>
      </c>
      <c r="B155" s="161"/>
      <c r="C155" s="178"/>
      <c r="D155" s="163">
        <f t="shared" ref="D155:J155" si="21">SUM(D154)</f>
        <v>7.6</v>
      </c>
      <c r="E155" s="163">
        <f t="shared" si="21"/>
        <v>107</v>
      </c>
      <c r="F155" s="163">
        <f t="shared" si="21"/>
        <v>100</v>
      </c>
      <c r="G155" s="163">
        <f t="shared" si="21"/>
        <v>100</v>
      </c>
      <c r="H155" s="397">
        <f t="shared" si="21"/>
        <v>100</v>
      </c>
      <c r="I155" s="163">
        <f t="shared" si="21"/>
        <v>100</v>
      </c>
      <c r="J155" s="163">
        <f t="shared" si="21"/>
        <v>100</v>
      </c>
    </row>
    <row r="156" spans="1:10">
      <c r="A156" s="179"/>
      <c r="B156" s="172"/>
      <c r="C156" s="180"/>
      <c r="D156" s="181"/>
      <c r="E156" s="181"/>
      <c r="F156" s="181"/>
      <c r="G156" s="175"/>
      <c r="H156" s="399"/>
      <c r="I156" s="176"/>
      <c r="J156" s="169"/>
    </row>
    <row r="157" spans="1:10">
      <c r="A157" s="152" t="s">
        <v>123</v>
      </c>
      <c r="B157" s="153"/>
      <c r="C157" s="154" t="s">
        <v>272</v>
      </c>
      <c r="D157" s="155"/>
      <c r="E157" s="155"/>
      <c r="F157" s="155"/>
      <c r="G157" s="156"/>
      <c r="H157" s="391"/>
      <c r="I157" s="157"/>
      <c r="J157" s="158"/>
    </row>
    <row r="158" spans="1:10">
      <c r="A158" s="34">
        <v>632001</v>
      </c>
      <c r="B158" s="35">
        <v>41</v>
      </c>
      <c r="C158" s="36" t="s">
        <v>124</v>
      </c>
      <c r="D158" s="38">
        <v>3675</v>
      </c>
      <c r="E158" s="38">
        <v>3372</v>
      </c>
      <c r="F158" s="39">
        <v>450</v>
      </c>
      <c r="G158" s="40">
        <v>3600</v>
      </c>
      <c r="H158" s="380">
        <v>3400</v>
      </c>
      <c r="I158" s="100">
        <v>750</v>
      </c>
      <c r="J158" s="100">
        <v>750</v>
      </c>
    </row>
    <row r="159" spans="1:10">
      <c r="A159" s="34">
        <v>632001</v>
      </c>
      <c r="B159" s="35">
        <v>41</v>
      </c>
      <c r="C159" s="36" t="s">
        <v>125</v>
      </c>
      <c r="D159" s="38">
        <v>1175</v>
      </c>
      <c r="E159" s="38">
        <v>781</v>
      </c>
      <c r="F159" s="39">
        <v>710</v>
      </c>
      <c r="G159" s="40">
        <v>960</v>
      </c>
      <c r="H159" s="380">
        <v>710</v>
      </c>
      <c r="I159" s="100">
        <v>730</v>
      </c>
      <c r="J159" s="100">
        <v>750</v>
      </c>
    </row>
    <row r="160" spans="1:10">
      <c r="A160" s="34">
        <v>632002</v>
      </c>
      <c r="B160" s="35">
        <v>41</v>
      </c>
      <c r="C160" s="36" t="s">
        <v>70</v>
      </c>
      <c r="D160" s="38">
        <v>80.260000000000005</v>
      </c>
      <c r="E160" s="38">
        <v>40</v>
      </c>
      <c r="F160" s="39">
        <v>50</v>
      </c>
      <c r="G160" s="40">
        <v>50</v>
      </c>
      <c r="H160" s="380">
        <v>50</v>
      </c>
      <c r="I160" s="100">
        <v>60</v>
      </c>
      <c r="J160" s="100">
        <v>60</v>
      </c>
    </row>
    <row r="161" spans="1:10">
      <c r="A161" s="34">
        <v>633004</v>
      </c>
      <c r="B161" s="35">
        <v>41</v>
      </c>
      <c r="C161" s="36" t="s">
        <v>126</v>
      </c>
      <c r="D161" s="38">
        <v>0</v>
      </c>
      <c r="E161" s="38">
        <v>0</v>
      </c>
      <c r="F161" s="39">
        <v>0</v>
      </c>
      <c r="G161" s="40">
        <v>100</v>
      </c>
      <c r="H161" s="380">
        <v>0</v>
      </c>
      <c r="I161" s="100">
        <v>100</v>
      </c>
      <c r="J161" s="100">
        <v>100</v>
      </c>
    </row>
    <row r="162" spans="1:10">
      <c r="A162" s="34">
        <v>634001</v>
      </c>
      <c r="B162" s="35">
        <v>41</v>
      </c>
      <c r="C162" s="36" t="s">
        <v>127</v>
      </c>
      <c r="D162" s="38">
        <v>79.989999999999995</v>
      </c>
      <c r="E162" s="38">
        <v>100</v>
      </c>
      <c r="F162" s="39">
        <v>100</v>
      </c>
      <c r="G162" s="40">
        <v>100</v>
      </c>
      <c r="H162" s="380">
        <v>100</v>
      </c>
      <c r="I162" s="100">
        <v>100</v>
      </c>
      <c r="J162" s="100">
        <v>100</v>
      </c>
    </row>
    <row r="163" spans="1:10">
      <c r="A163" s="34">
        <v>634002</v>
      </c>
      <c r="B163" s="35">
        <v>41</v>
      </c>
      <c r="C163" s="36" t="s">
        <v>128</v>
      </c>
      <c r="D163" s="38">
        <v>927.4</v>
      </c>
      <c r="E163" s="38">
        <v>92</v>
      </c>
      <c r="F163" s="39">
        <v>100</v>
      </c>
      <c r="G163" s="40">
        <v>200</v>
      </c>
      <c r="H163" s="380">
        <v>100</v>
      </c>
      <c r="I163" s="100">
        <v>100</v>
      </c>
      <c r="J163" s="100">
        <v>100</v>
      </c>
    </row>
    <row r="164" spans="1:10">
      <c r="A164" s="34">
        <v>634003</v>
      </c>
      <c r="B164" s="35">
        <v>41</v>
      </c>
      <c r="C164" s="36" t="s">
        <v>129</v>
      </c>
      <c r="D164" s="38">
        <v>153</v>
      </c>
      <c r="E164" s="38">
        <v>0</v>
      </c>
      <c r="F164" s="39">
        <v>0</v>
      </c>
      <c r="G164" s="40">
        <v>100</v>
      </c>
      <c r="H164" s="380">
        <v>100</v>
      </c>
      <c r="I164" s="100">
        <v>100</v>
      </c>
      <c r="J164" s="100">
        <v>0</v>
      </c>
    </row>
    <row r="165" spans="1:10">
      <c r="A165" s="34">
        <v>635006</v>
      </c>
      <c r="B165" s="35">
        <v>41</v>
      </c>
      <c r="C165" s="36" t="s">
        <v>130</v>
      </c>
      <c r="D165" s="38">
        <v>90.78</v>
      </c>
      <c r="E165" s="38">
        <v>77</v>
      </c>
      <c r="F165" s="39">
        <v>0</v>
      </c>
      <c r="G165" s="40">
        <v>100</v>
      </c>
      <c r="H165" s="380">
        <v>0</v>
      </c>
      <c r="I165" s="100">
        <v>100</v>
      </c>
      <c r="J165" s="100">
        <v>0</v>
      </c>
    </row>
    <row r="166" spans="1:10">
      <c r="A166" s="34">
        <v>642002</v>
      </c>
      <c r="B166" s="35">
        <v>41</v>
      </c>
      <c r="C166" s="36" t="s">
        <v>131</v>
      </c>
      <c r="D166" s="38">
        <v>0</v>
      </c>
      <c r="E166" s="38">
        <v>0</v>
      </c>
      <c r="F166" s="39">
        <v>0</v>
      </c>
      <c r="G166" s="40">
        <v>100</v>
      </c>
      <c r="H166" s="380">
        <v>100</v>
      </c>
      <c r="I166" s="100">
        <v>100</v>
      </c>
      <c r="J166" s="100">
        <v>0</v>
      </c>
    </row>
    <row r="167" spans="1:10">
      <c r="A167" s="160" t="s">
        <v>273</v>
      </c>
      <c r="B167" s="161"/>
      <c r="C167" s="160"/>
      <c r="D167" s="163">
        <f t="shared" ref="D167:H167" si="22">SUM(D158:D166)</f>
        <v>6181.4299999999994</v>
      </c>
      <c r="E167" s="163">
        <f t="shared" si="22"/>
        <v>4462</v>
      </c>
      <c r="F167" s="163">
        <f t="shared" si="22"/>
        <v>1410</v>
      </c>
      <c r="G167" s="163">
        <f t="shared" si="22"/>
        <v>5310</v>
      </c>
      <c r="H167" s="397">
        <f t="shared" si="22"/>
        <v>4560</v>
      </c>
      <c r="I167" s="163">
        <f t="shared" ref="I167:J167" si="23">SUM(I158:I166)</f>
        <v>2140</v>
      </c>
      <c r="J167" s="163">
        <f t="shared" si="23"/>
        <v>1860</v>
      </c>
    </row>
    <row r="168" spans="1:10">
      <c r="A168" s="171"/>
      <c r="B168" s="172"/>
      <c r="C168" s="182"/>
      <c r="D168" s="183"/>
      <c r="E168" s="183"/>
      <c r="F168" s="183"/>
      <c r="G168" s="175"/>
      <c r="H168" s="399"/>
      <c r="I168" s="176"/>
      <c r="J168" s="169"/>
    </row>
    <row r="169" spans="1:10">
      <c r="A169" s="184" t="s">
        <v>132</v>
      </c>
      <c r="B169" s="153"/>
      <c r="C169" s="154" t="s">
        <v>274</v>
      </c>
      <c r="D169" s="155"/>
      <c r="E169" s="155"/>
      <c r="F169" s="155"/>
      <c r="G169" s="156"/>
      <c r="H169" s="391"/>
      <c r="I169" s="157"/>
      <c r="J169" s="158"/>
    </row>
    <row r="170" spans="1:10">
      <c r="A170" s="34">
        <v>600</v>
      </c>
      <c r="B170" s="35">
        <v>111</v>
      </c>
      <c r="C170" s="36" t="s">
        <v>133</v>
      </c>
      <c r="D170" s="38">
        <v>1042.3</v>
      </c>
      <c r="E170" s="38">
        <v>0</v>
      </c>
      <c r="F170" s="71">
        <v>0</v>
      </c>
      <c r="G170" s="40">
        <v>0</v>
      </c>
      <c r="H170" s="380">
        <v>0</v>
      </c>
      <c r="I170" s="100">
        <v>0</v>
      </c>
      <c r="J170" s="100">
        <v>0</v>
      </c>
    </row>
    <row r="171" spans="1:10">
      <c r="A171" s="34">
        <v>600</v>
      </c>
      <c r="B171" s="35">
        <v>41</v>
      </c>
      <c r="C171" s="36" t="s">
        <v>134</v>
      </c>
      <c r="D171" s="38">
        <v>847.98</v>
      </c>
      <c r="E171" s="38">
        <v>6</v>
      </c>
      <c r="F171" s="71">
        <v>2060</v>
      </c>
      <c r="G171" s="40">
        <v>0</v>
      </c>
      <c r="H171" s="380">
        <v>100</v>
      </c>
      <c r="I171" s="100">
        <v>0</v>
      </c>
      <c r="J171" s="100">
        <v>0</v>
      </c>
    </row>
    <row r="172" spans="1:10">
      <c r="A172" s="34">
        <v>600</v>
      </c>
      <c r="B172" s="35">
        <v>1161</v>
      </c>
      <c r="C172" s="36" t="s">
        <v>271</v>
      </c>
      <c r="D172" s="38">
        <v>0</v>
      </c>
      <c r="E172" s="38">
        <v>0</v>
      </c>
      <c r="F172" s="71">
        <v>1310</v>
      </c>
      <c r="G172" s="40">
        <v>0</v>
      </c>
      <c r="H172" s="380">
        <v>500</v>
      </c>
      <c r="I172" s="100">
        <v>0</v>
      </c>
      <c r="J172" s="100">
        <v>0</v>
      </c>
    </row>
    <row r="173" spans="1:10">
      <c r="A173" s="160" t="s">
        <v>275</v>
      </c>
      <c r="B173" s="161"/>
      <c r="C173" s="160"/>
      <c r="D173" s="163">
        <f t="shared" ref="D173" si="24">SUM(D170:D171)</f>
        <v>1890.28</v>
      </c>
      <c r="E173" s="163">
        <f t="shared" ref="E173:J173" si="25">SUM(E170:E171)</f>
        <v>6</v>
      </c>
      <c r="F173" s="163">
        <f t="shared" si="25"/>
        <v>2060</v>
      </c>
      <c r="G173" s="163">
        <f t="shared" si="25"/>
        <v>0</v>
      </c>
      <c r="H173" s="397">
        <f t="shared" si="25"/>
        <v>100</v>
      </c>
      <c r="I173" s="163">
        <f t="shared" si="25"/>
        <v>0</v>
      </c>
      <c r="J173" s="163">
        <f t="shared" si="25"/>
        <v>0</v>
      </c>
    </row>
    <row r="174" spans="1:10">
      <c r="A174" s="185"/>
      <c r="B174" s="186"/>
      <c r="C174" s="187"/>
      <c r="D174" s="188"/>
      <c r="E174" s="188"/>
      <c r="F174" s="188"/>
      <c r="G174" s="188"/>
      <c r="H174" s="400"/>
      <c r="I174" s="211"/>
      <c r="J174" s="234"/>
    </row>
    <row r="175" spans="1:10">
      <c r="A175" s="152" t="s">
        <v>135</v>
      </c>
      <c r="B175" s="153"/>
      <c r="C175" s="154" t="s">
        <v>136</v>
      </c>
      <c r="D175" s="155"/>
      <c r="E175" s="155"/>
      <c r="F175" s="155"/>
      <c r="G175" s="156"/>
      <c r="H175" s="391"/>
      <c r="I175" s="157"/>
      <c r="J175" s="158"/>
    </row>
    <row r="176" spans="1:10">
      <c r="A176" s="99">
        <v>635006</v>
      </c>
      <c r="B176" s="100">
        <v>111</v>
      </c>
      <c r="C176" s="190" t="s">
        <v>137</v>
      </c>
      <c r="D176" s="40">
        <v>0</v>
      </c>
      <c r="E176" s="40">
        <v>2180</v>
      </c>
      <c r="F176" s="39">
        <v>0</v>
      </c>
      <c r="G176" s="40">
        <v>0</v>
      </c>
      <c r="H176" s="380">
        <v>0</v>
      </c>
      <c r="I176" s="41">
        <v>0</v>
      </c>
      <c r="J176" s="41">
        <v>0</v>
      </c>
    </row>
    <row r="177" spans="1:11">
      <c r="A177" s="34">
        <v>635006</v>
      </c>
      <c r="B177" s="35">
        <v>41</v>
      </c>
      <c r="C177" s="36" t="s">
        <v>138</v>
      </c>
      <c r="D177" s="38">
        <v>849.41</v>
      </c>
      <c r="E177" s="38">
        <v>1991</v>
      </c>
      <c r="F177" s="71">
        <v>2500</v>
      </c>
      <c r="G177" s="40">
        <v>2500</v>
      </c>
      <c r="H177" s="380">
        <v>2500</v>
      </c>
      <c r="I177" s="41">
        <v>4000</v>
      </c>
      <c r="J177" s="41">
        <v>4000</v>
      </c>
    </row>
    <row r="178" spans="1:11">
      <c r="A178" s="160" t="s">
        <v>139</v>
      </c>
      <c r="B178" s="161"/>
      <c r="C178" s="160"/>
      <c r="D178" s="163">
        <f t="shared" ref="D178:J178" si="26">SUM(D176:D177)</f>
        <v>849.41</v>
      </c>
      <c r="E178" s="163">
        <f t="shared" si="26"/>
        <v>4171</v>
      </c>
      <c r="F178" s="163">
        <f t="shared" si="26"/>
        <v>2500</v>
      </c>
      <c r="G178" s="163">
        <f t="shared" si="26"/>
        <v>2500</v>
      </c>
      <c r="H178" s="397">
        <f t="shared" si="26"/>
        <v>2500</v>
      </c>
      <c r="I178" s="163">
        <f t="shared" si="26"/>
        <v>4000</v>
      </c>
      <c r="J178" s="163">
        <f t="shared" si="26"/>
        <v>4000</v>
      </c>
    </row>
    <row r="179" spans="1:11">
      <c r="A179" s="171"/>
      <c r="B179" s="172"/>
      <c r="C179" s="182"/>
      <c r="D179" s="183"/>
      <c r="E179" s="183"/>
      <c r="F179" s="183"/>
      <c r="G179" s="175"/>
      <c r="H179" s="399"/>
      <c r="I179" s="176"/>
      <c r="J179" s="169"/>
    </row>
    <row r="180" spans="1:11">
      <c r="A180" s="152" t="s">
        <v>140</v>
      </c>
      <c r="B180" s="153"/>
      <c r="C180" s="154" t="s">
        <v>141</v>
      </c>
      <c r="D180" s="155"/>
      <c r="E180" s="155"/>
      <c r="F180" s="155"/>
      <c r="G180" s="156"/>
      <c r="H180" s="391"/>
      <c r="I180" s="157"/>
      <c r="J180" s="158"/>
    </row>
    <row r="181" spans="1:11">
      <c r="A181" s="34">
        <v>633004</v>
      </c>
      <c r="B181" s="35">
        <v>41</v>
      </c>
      <c r="C181" s="36" t="s">
        <v>142</v>
      </c>
      <c r="D181" s="38">
        <v>610.74</v>
      </c>
      <c r="E181" s="38">
        <v>1443</v>
      </c>
      <c r="F181" s="71">
        <v>1550</v>
      </c>
      <c r="G181" s="40">
        <v>1000</v>
      </c>
      <c r="H181" s="380">
        <v>500</v>
      </c>
      <c r="I181" s="41">
        <v>1550</v>
      </c>
      <c r="J181" s="41">
        <v>1550</v>
      </c>
    </row>
    <row r="182" spans="1:11">
      <c r="A182" s="34">
        <v>637002</v>
      </c>
      <c r="B182" s="35">
        <v>41</v>
      </c>
      <c r="C182" s="36" t="s">
        <v>342</v>
      </c>
      <c r="D182" s="38">
        <v>0</v>
      </c>
      <c r="E182" s="38">
        <v>0</v>
      </c>
      <c r="F182" s="71">
        <v>0</v>
      </c>
      <c r="G182" s="40">
        <v>0</v>
      </c>
      <c r="H182" s="380">
        <v>3000</v>
      </c>
      <c r="I182" s="41">
        <v>0</v>
      </c>
      <c r="J182" s="41">
        <v>0</v>
      </c>
    </row>
    <row r="183" spans="1:11">
      <c r="A183" s="34">
        <v>637004</v>
      </c>
      <c r="B183" s="35">
        <v>41</v>
      </c>
      <c r="C183" s="36" t="s">
        <v>143</v>
      </c>
      <c r="D183" s="38">
        <v>41809.660000000003</v>
      </c>
      <c r="E183" s="38">
        <v>44170</v>
      </c>
      <c r="F183" s="71">
        <v>44000</v>
      </c>
      <c r="G183" s="40">
        <v>46000</v>
      </c>
      <c r="H183" s="380">
        <v>46000</v>
      </c>
      <c r="I183" s="41">
        <v>44000</v>
      </c>
      <c r="J183" s="41">
        <v>44000</v>
      </c>
      <c r="K183" s="337"/>
    </row>
    <row r="184" spans="1:11">
      <c r="A184" s="160" t="s">
        <v>144</v>
      </c>
      <c r="B184" s="161"/>
      <c r="C184" s="160"/>
      <c r="D184" s="163">
        <f t="shared" ref="D184:H184" si="27">SUM(D181:D183)</f>
        <v>42420.4</v>
      </c>
      <c r="E184" s="163">
        <f t="shared" si="27"/>
        <v>45613</v>
      </c>
      <c r="F184" s="163">
        <f t="shared" ref="F184" si="28">SUM(F181:F183)</f>
        <v>45550</v>
      </c>
      <c r="G184" s="163">
        <f t="shared" si="27"/>
        <v>47000</v>
      </c>
      <c r="H184" s="397">
        <f t="shared" si="27"/>
        <v>49500</v>
      </c>
      <c r="I184" s="163">
        <f t="shared" ref="I184:J184" si="29">SUM(I181:I183)</f>
        <v>45550</v>
      </c>
      <c r="J184" s="163">
        <f t="shared" si="29"/>
        <v>45550</v>
      </c>
    </row>
    <row r="185" spans="1:11">
      <c r="A185" s="171"/>
      <c r="B185" s="172"/>
      <c r="C185" s="182"/>
      <c r="D185" s="191"/>
      <c r="E185" s="191"/>
      <c r="F185" s="191"/>
      <c r="G185" s="191"/>
      <c r="H185" s="401"/>
      <c r="I185" s="191"/>
      <c r="J185" s="354"/>
    </row>
    <row r="186" spans="1:11">
      <c r="A186" s="152" t="s">
        <v>145</v>
      </c>
      <c r="B186" s="192"/>
      <c r="C186" s="154" t="s">
        <v>146</v>
      </c>
      <c r="D186" s="155"/>
      <c r="E186" s="155"/>
      <c r="F186" s="155"/>
      <c r="G186" s="156"/>
      <c r="H186" s="391"/>
      <c r="I186" s="157"/>
      <c r="J186" s="158"/>
    </row>
    <row r="187" spans="1:11">
      <c r="A187" s="34">
        <v>635006</v>
      </c>
      <c r="B187" s="35">
        <v>41</v>
      </c>
      <c r="C187" s="36" t="s">
        <v>147</v>
      </c>
      <c r="D187" s="38">
        <v>1196.74</v>
      </c>
      <c r="E187" s="38">
        <v>1497</v>
      </c>
      <c r="F187" s="71">
        <v>900</v>
      </c>
      <c r="G187" s="40">
        <v>2000</v>
      </c>
      <c r="H187" s="380">
        <v>2000</v>
      </c>
      <c r="I187" s="41">
        <v>2000</v>
      </c>
      <c r="J187" s="41">
        <v>2000</v>
      </c>
    </row>
    <row r="188" spans="1:11">
      <c r="A188" s="34">
        <v>630</v>
      </c>
      <c r="B188" s="35">
        <v>111</v>
      </c>
      <c r="C188" s="36" t="s">
        <v>35</v>
      </c>
      <c r="D188" s="38">
        <v>182.38</v>
      </c>
      <c r="E188" s="38">
        <v>176</v>
      </c>
      <c r="F188" s="71">
        <v>180</v>
      </c>
      <c r="G188" s="40">
        <v>180</v>
      </c>
      <c r="H188" s="380">
        <v>180</v>
      </c>
      <c r="I188" s="41">
        <v>200</v>
      </c>
      <c r="J188" s="41">
        <v>200</v>
      </c>
    </row>
    <row r="189" spans="1:11">
      <c r="A189" s="160" t="s">
        <v>148</v>
      </c>
      <c r="B189" s="161"/>
      <c r="C189" s="162"/>
      <c r="D189" s="163">
        <f t="shared" ref="D189:J189" si="30">SUM(D187:D188)</f>
        <v>1379.12</v>
      </c>
      <c r="E189" s="163">
        <f t="shared" si="30"/>
        <v>1673</v>
      </c>
      <c r="F189" s="163">
        <f t="shared" ref="F189" si="31">SUM(F187:F188)</f>
        <v>1080</v>
      </c>
      <c r="G189" s="163">
        <f t="shared" si="30"/>
        <v>2180</v>
      </c>
      <c r="H189" s="397">
        <f t="shared" si="30"/>
        <v>2180</v>
      </c>
      <c r="I189" s="163">
        <f t="shared" ref="I189" si="32">SUM(I187:I188)</f>
        <v>2200</v>
      </c>
      <c r="J189" s="163">
        <f t="shared" si="30"/>
        <v>2200</v>
      </c>
    </row>
    <row r="190" spans="1:11">
      <c r="A190" s="193"/>
      <c r="B190" s="194"/>
      <c r="C190" s="195"/>
      <c r="D190" s="196"/>
      <c r="E190" s="196"/>
      <c r="F190" s="196"/>
      <c r="G190" s="197"/>
      <c r="H190" s="402"/>
      <c r="I190" s="198"/>
      <c r="J190" s="157"/>
    </row>
    <row r="191" spans="1:11">
      <c r="A191" s="152" t="s">
        <v>149</v>
      </c>
      <c r="B191" s="153"/>
      <c r="C191" s="154" t="s">
        <v>150</v>
      </c>
      <c r="D191" s="155"/>
      <c r="E191" s="155"/>
      <c r="F191" s="155"/>
      <c r="G191" s="156"/>
      <c r="H191" s="391"/>
      <c r="I191" s="198"/>
      <c r="J191" s="158"/>
    </row>
    <row r="192" spans="1:11">
      <c r="A192" s="34">
        <v>632001</v>
      </c>
      <c r="B192" s="35">
        <v>41</v>
      </c>
      <c r="C192" s="36" t="s">
        <v>151</v>
      </c>
      <c r="D192" s="38">
        <v>22290</v>
      </c>
      <c r="E192" s="38">
        <v>26467</v>
      </c>
      <c r="F192" s="71">
        <v>28950</v>
      </c>
      <c r="G192" s="40">
        <v>25000</v>
      </c>
      <c r="H192" s="380">
        <v>30000</v>
      </c>
      <c r="I192" s="41">
        <v>30000</v>
      </c>
      <c r="J192" s="41">
        <v>30000</v>
      </c>
    </row>
    <row r="193" spans="1:10">
      <c r="A193" s="34">
        <v>635006</v>
      </c>
      <c r="B193" s="35">
        <v>41</v>
      </c>
      <c r="C193" s="36" t="s">
        <v>152</v>
      </c>
      <c r="D193" s="38">
        <v>2290.39</v>
      </c>
      <c r="E193" s="38">
        <v>1114</v>
      </c>
      <c r="F193" s="71">
        <v>2000</v>
      </c>
      <c r="G193" s="40">
        <v>2000</v>
      </c>
      <c r="H193" s="380">
        <v>2000</v>
      </c>
      <c r="I193" s="41">
        <v>2500</v>
      </c>
      <c r="J193" s="41">
        <v>2500</v>
      </c>
    </row>
    <row r="194" spans="1:10">
      <c r="A194" s="34">
        <v>637004</v>
      </c>
      <c r="B194" s="35">
        <v>41</v>
      </c>
      <c r="C194" s="36" t="s">
        <v>153</v>
      </c>
      <c r="D194" s="38">
        <v>0</v>
      </c>
      <c r="E194" s="38">
        <v>170</v>
      </c>
      <c r="F194" s="71">
        <v>200</v>
      </c>
      <c r="G194" s="40">
        <v>200</v>
      </c>
      <c r="H194" s="380">
        <v>200</v>
      </c>
      <c r="I194" s="41">
        <v>200</v>
      </c>
      <c r="J194" s="41">
        <v>200</v>
      </c>
    </row>
    <row r="195" spans="1:10">
      <c r="A195" s="160" t="s">
        <v>154</v>
      </c>
      <c r="B195" s="161"/>
      <c r="C195" s="162"/>
      <c r="D195" s="163">
        <f t="shared" ref="D195:J195" si="33">SUM(D192:D194)</f>
        <v>24580.39</v>
      </c>
      <c r="E195" s="163">
        <f t="shared" si="33"/>
        <v>27751</v>
      </c>
      <c r="F195" s="163">
        <f t="shared" ref="F195" si="34">SUM(F192:F194)</f>
        <v>31150</v>
      </c>
      <c r="G195" s="163">
        <f t="shared" si="33"/>
        <v>27200</v>
      </c>
      <c r="H195" s="397">
        <f t="shared" si="33"/>
        <v>32200</v>
      </c>
      <c r="I195" s="163">
        <f t="shared" si="33"/>
        <v>32700</v>
      </c>
      <c r="J195" s="163">
        <f t="shared" si="33"/>
        <v>32700</v>
      </c>
    </row>
    <row r="196" spans="1:10">
      <c r="A196" s="193"/>
      <c r="B196" s="194"/>
      <c r="C196" s="195"/>
      <c r="D196" s="196"/>
      <c r="E196" s="196"/>
      <c r="F196" s="196"/>
      <c r="G196" s="197"/>
      <c r="H196" s="402"/>
      <c r="I196" s="198"/>
      <c r="J196" s="157"/>
    </row>
    <row r="197" spans="1:10">
      <c r="A197" s="184" t="s">
        <v>155</v>
      </c>
      <c r="B197" s="199"/>
      <c r="C197" s="154" t="s">
        <v>156</v>
      </c>
      <c r="D197" s="155"/>
      <c r="E197" s="155"/>
      <c r="F197" s="155"/>
      <c r="G197" s="156"/>
      <c r="H197" s="391"/>
      <c r="I197" s="157"/>
      <c r="J197" s="158"/>
    </row>
    <row r="198" spans="1:10">
      <c r="A198" s="34">
        <v>632001</v>
      </c>
      <c r="B198" s="35">
        <v>41</v>
      </c>
      <c r="C198" s="36" t="s">
        <v>157</v>
      </c>
      <c r="D198" s="38">
        <v>39072.85</v>
      </c>
      <c r="E198" s="38">
        <v>36912</v>
      </c>
      <c r="F198" s="71">
        <v>36000</v>
      </c>
      <c r="G198" s="40">
        <v>39000</v>
      </c>
      <c r="H198" s="380">
        <v>37000</v>
      </c>
      <c r="I198" s="100">
        <v>39000</v>
      </c>
      <c r="J198" s="100">
        <v>39000</v>
      </c>
    </row>
    <row r="199" spans="1:10">
      <c r="A199" s="34">
        <v>632002</v>
      </c>
      <c r="B199" s="35">
        <v>41</v>
      </c>
      <c r="C199" s="36" t="s">
        <v>158</v>
      </c>
      <c r="D199" s="38">
        <v>4744.1099999999997</v>
      </c>
      <c r="E199" s="38">
        <v>2587</v>
      </c>
      <c r="F199" s="71">
        <v>5000</v>
      </c>
      <c r="G199" s="40">
        <v>12700</v>
      </c>
      <c r="H199" s="380">
        <v>5000</v>
      </c>
      <c r="I199" s="100">
        <v>7700</v>
      </c>
      <c r="J199" s="100">
        <v>7700</v>
      </c>
    </row>
    <row r="200" spans="1:10">
      <c r="A200" s="34">
        <v>633006</v>
      </c>
      <c r="B200" s="35">
        <v>41</v>
      </c>
      <c r="C200" s="36" t="s">
        <v>159</v>
      </c>
      <c r="D200" s="38">
        <v>598.16999999999996</v>
      </c>
      <c r="E200" s="38">
        <v>743</v>
      </c>
      <c r="F200" s="71">
        <v>600</v>
      </c>
      <c r="G200" s="40">
        <v>600</v>
      </c>
      <c r="H200" s="380">
        <v>700</v>
      </c>
      <c r="I200" s="100">
        <v>700</v>
      </c>
      <c r="J200" s="100">
        <v>700</v>
      </c>
    </row>
    <row r="201" spans="1:10">
      <c r="A201" s="34">
        <v>633010</v>
      </c>
      <c r="B201" s="35">
        <v>41</v>
      </c>
      <c r="C201" s="36" t="s">
        <v>160</v>
      </c>
      <c r="D201" s="38">
        <v>41.97</v>
      </c>
      <c r="E201" s="38">
        <v>0</v>
      </c>
      <c r="F201" s="71">
        <v>100</v>
      </c>
      <c r="G201" s="40">
        <v>100</v>
      </c>
      <c r="H201" s="380">
        <v>100</v>
      </c>
      <c r="I201" s="100">
        <v>100</v>
      </c>
      <c r="J201" s="100">
        <v>100</v>
      </c>
    </row>
    <row r="202" spans="1:10">
      <c r="A202" s="34">
        <v>635004</v>
      </c>
      <c r="B202" s="35">
        <v>41</v>
      </c>
      <c r="C202" s="36" t="s">
        <v>161</v>
      </c>
      <c r="D202" s="38">
        <v>0</v>
      </c>
      <c r="E202" s="38">
        <v>0</v>
      </c>
      <c r="F202" s="71">
        <v>5000</v>
      </c>
      <c r="G202" s="40">
        <v>3000</v>
      </c>
      <c r="H202" s="380">
        <v>5000</v>
      </c>
      <c r="I202" s="100">
        <v>8000</v>
      </c>
      <c r="J202" s="100">
        <v>8000</v>
      </c>
    </row>
    <row r="203" spans="1:10">
      <c r="A203" s="34">
        <v>635006</v>
      </c>
      <c r="B203" s="35">
        <v>41</v>
      </c>
      <c r="C203" s="36" t="s">
        <v>343</v>
      </c>
      <c r="D203" s="38">
        <v>1170.1300000000001</v>
      </c>
      <c r="E203" s="38">
        <v>526</v>
      </c>
      <c r="F203" s="71">
        <v>4300</v>
      </c>
      <c r="G203" s="40">
        <v>1300</v>
      </c>
      <c r="H203" s="380">
        <v>15000</v>
      </c>
      <c r="I203" s="100">
        <v>1500</v>
      </c>
      <c r="J203" s="100">
        <v>1500</v>
      </c>
    </row>
    <row r="204" spans="1:10">
      <c r="A204" s="34">
        <v>635006</v>
      </c>
      <c r="B204" s="35">
        <v>41</v>
      </c>
      <c r="C204" s="36" t="s">
        <v>297</v>
      </c>
      <c r="D204" s="38">
        <v>0</v>
      </c>
      <c r="E204" s="38">
        <v>0</v>
      </c>
      <c r="F204" s="71">
        <v>3394</v>
      </c>
      <c r="G204" s="40">
        <v>0</v>
      </c>
      <c r="H204" s="380">
        <v>5000</v>
      </c>
      <c r="I204" s="100">
        <v>0</v>
      </c>
      <c r="J204" s="100">
        <v>0</v>
      </c>
    </row>
    <row r="205" spans="1:10" ht="17.25" customHeight="1">
      <c r="A205" s="34">
        <v>637004</v>
      </c>
      <c r="B205" s="35">
        <v>41</v>
      </c>
      <c r="C205" s="36" t="s">
        <v>162</v>
      </c>
      <c r="D205" s="38">
        <v>84.37</v>
      </c>
      <c r="E205" s="38">
        <v>100</v>
      </c>
      <c r="F205" s="71">
        <v>100</v>
      </c>
      <c r="G205" s="40">
        <v>6400</v>
      </c>
      <c r="H205" s="380">
        <v>100</v>
      </c>
      <c r="I205" s="100">
        <v>100</v>
      </c>
      <c r="J205" s="100">
        <v>100</v>
      </c>
    </row>
    <row r="206" spans="1:10">
      <c r="A206" s="160" t="s">
        <v>163</v>
      </c>
      <c r="B206" s="161"/>
      <c r="C206" s="160"/>
      <c r="D206" s="163">
        <f t="shared" ref="D206:E206" si="35">SUM(D198:D205)</f>
        <v>45711.6</v>
      </c>
      <c r="E206" s="163">
        <f t="shared" si="35"/>
        <v>40868</v>
      </c>
      <c r="F206" s="163">
        <f t="shared" ref="F206" si="36">SUM(F198:F205)</f>
        <v>54494</v>
      </c>
      <c r="G206" s="163">
        <f>SUM(G198:G205)</f>
        <v>63100</v>
      </c>
      <c r="H206" s="397">
        <f>SUM(H198:H205)</f>
        <v>67900</v>
      </c>
      <c r="I206" s="163">
        <f>SUM(I198:I205)</f>
        <v>57100</v>
      </c>
      <c r="J206" s="163">
        <f>SUM(J198:J205)</f>
        <v>57100</v>
      </c>
    </row>
    <row r="207" spans="1:10">
      <c r="A207" s="193"/>
      <c r="B207" s="194"/>
      <c r="C207" s="195"/>
      <c r="D207" s="196"/>
      <c r="E207" s="196"/>
      <c r="F207" s="196"/>
      <c r="G207" s="197"/>
      <c r="H207" s="402"/>
      <c r="I207" s="198"/>
      <c r="J207" s="157"/>
    </row>
    <row r="208" spans="1:10">
      <c r="A208" s="152" t="s">
        <v>164</v>
      </c>
      <c r="B208" s="153"/>
      <c r="C208" s="154" t="s">
        <v>165</v>
      </c>
      <c r="D208" s="155"/>
      <c r="E208" s="155"/>
      <c r="F208" s="155"/>
      <c r="G208" s="156"/>
      <c r="H208" s="391"/>
      <c r="I208" s="157"/>
      <c r="J208" s="158"/>
    </row>
    <row r="209" spans="1:11">
      <c r="A209" s="34">
        <v>632002</v>
      </c>
      <c r="B209" s="35">
        <v>41</v>
      </c>
      <c r="C209" s="36" t="s">
        <v>166</v>
      </c>
      <c r="D209" s="38">
        <v>138.87</v>
      </c>
      <c r="E209" s="38">
        <v>175</v>
      </c>
      <c r="F209" s="71">
        <v>200</v>
      </c>
      <c r="G209" s="40">
        <v>200</v>
      </c>
      <c r="H209" s="380">
        <v>200</v>
      </c>
      <c r="I209" s="100">
        <v>200</v>
      </c>
      <c r="J209" s="100">
        <v>200</v>
      </c>
    </row>
    <row r="210" spans="1:11">
      <c r="A210" s="34">
        <v>635006</v>
      </c>
      <c r="B210" s="35">
        <v>41</v>
      </c>
      <c r="C210" s="36" t="s">
        <v>167</v>
      </c>
      <c r="D210" s="38">
        <v>331</v>
      </c>
      <c r="E210" s="38">
        <v>85</v>
      </c>
      <c r="F210" s="71">
        <v>100</v>
      </c>
      <c r="G210" s="40">
        <v>200</v>
      </c>
      <c r="H210" s="380">
        <v>200</v>
      </c>
      <c r="I210" s="100">
        <v>200</v>
      </c>
      <c r="J210" s="100">
        <v>200</v>
      </c>
    </row>
    <row r="211" spans="1:11">
      <c r="A211" s="34">
        <v>635006</v>
      </c>
      <c r="B211" s="35">
        <v>41</v>
      </c>
      <c r="C211" s="36" t="s">
        <v>168</v>
      </c>
      <c r="D211" s="38">
        <v>0</v>
      </c>
      <c r="E211" s="38">
        <v>10333</v>
      </c>
      <c r="F211" s="71">
        <v>0</v>
      </c>
      <c r="G211" s="40">
        <v>0</v>
      </c>
      <c r="H211" s="380">
        <v>0</v>
      </c>
      <c r="I211" s="100">
        <v>0</v>
      </c>
      <c r="J211" s="100">
        <v>0</v>
      </c>
    </row>
    <row r="212" spans="1:11">
      <c r="A212" s="34">
        <v>635006</v>
      </c>
      <c r="B212" s="35">
        <v>72</v>
      </c>
      <c r="C212" s="36" t="s">
        <v>169</v>
      </c>
      <c r="D212" s="38">
        <v>0</v>
      </c>
      <c r="E212" s="38">
        <v>2000</v>
      </c>
      <c r="F212" s="71">
        <v>0</v>
      </c>
      <c r="G212" s="40">
        <v>0</v>
      </c>
      <c r="H212" s="380">
        <v>0</v>
      </c>
      <c r="I212" s="100">
        <v>0</v>
      </c>
      <c r="J212" s="100">
        <v>0</v>
      </c>
    </row>
    <row r="213" spans="1:11">
      <c r="A213" s="34">
        <v>642002</v>
      </c>
      <c r="B213" s="35">
        <v>41</v>
      </c>
      <c r="C213" s="36" t="s">
        <v>276</v>
      </c>
      <c r="D213" s="38">
        <v>17343.59</v>
      </c>
      <c r="E213" s="38">
        <v>22499</v>
      </c>
      <c r="F213" s="71">
        <v>23000</v>
      </c>
      <c r="G213" s="40">
        <v>23000</v>
      </c>
      <c r="H213" s="380">
        <v>26400</v>
      </c>
      <c r="I213" s="100">
        <v>23000</v>
      </c>
      <c r="J213" s="100">
        <v>23000</v>
      </c>
      <c r="K213" s="353"/>
    </row>
    <row r="214" spans="1:11">
      <c r="A214" s="34">
        <v>635006</v>
      </c>
      <c r="B214" s="35">
        <v>41</v>
      </c>
      <c r="C214" s="36" t="s">
        <v>170</v>
      </c>
      <c r="D214" s="38">
        <v>992.1</v>
      </c>
      <c r="E214" s="38">
        <v>269</v>
      </c>
      <c r="F214" s="71">
        <v>100</v>
      </c>
      <c r="G214" s="40">
        <v>750</v>
      </c>
      <c r="H214" s="380">
        <v>500</v>
      </c>
      <c r="I214" s="100">
        <v>500</v>
      </c>
      <c r="J214" s="100">
        <v>500</v>
      </c>
    </row>
    <row r="215" spans="1:11">
      <c r="A215" s="160" t="s">
        <v>171</v>
      </c>
      <c r="B215" s="161"/>
      <c r="C215" s="160"/>
      <c r="D215" s="163">
        <f t="shared" ref="D215:E215" si="37">SUM(D209:D214)</f>
        <v>18805.559999999998</v>
      </c>
      <c r="E215" s="163">
        <f t="shared" si="37"/>
        <v>35361</v>
      </c>
      <c r="F215" s="163">
        <f t="shared" ref="F215:J215" si="38">SUM(F209:F214)</f>
        <v>23400</v>
      </c>
      <c r="G215" s="163">
        <f t="shared" si="38"/>
        <v>24150</v>
      </c>
      <c r="H215" s="397">
        <f t="shared" si="38"/>
        <v>27300</v>
      </c>
      <c r="I215" s="163">
        <f t="shared" si="38"/>
        <v>23900</v>
      </c>
      <c r="J215" s="163">
        <f t="shared" si="38"/>
        <v>23900</v>
      </c>
    </row>
    <row r="216" spans="1:11">
      <c r="A216" s="193"/>
      <c r="B216" s="194"/>
      <c r="C216" s="195"/>
      <c r="D216" s="196"/>
      <c r="E216" s="196"/>
      <c r="F216" s="196"/>
      <c r="G216" s="197"/>
      <c r="H216" s="402"/>
      <c r="I216" s="198"/>
      <c r="J216" s="157"/>
    </row>
    <row r="217" spans="1:11">
      <c r="A217" s="184" t="s">
        <v>172</v>
      </c>
      <c r="B217" s="153"/>
      <c r="C217" s="154" t="s">
        <v>173</v>
      </c>
      <c r="D217" s="155"/>
      <c r="E217" s="155"/>
      <c r="F217" s="155"/>
      <c r="G217" s="156"/>
      <c r="H217" s="391"/>
      <c r="I217" s="157"/>
      <c r="J217" s="158"/>
    </row>
    <row r="218" spans="1:11" ht="24.75">
      <c r="A218" s="34">
        <v>633001</v>
      </c>
      <c r="B218" s="35">
        <v>41</v>
      </c>
      <c r="C218" s="36" t="s">
        <v>277</v>
      </c>
      <c r="D218" s="38">
        <v>0</v>
      </c>
      <c r="E218" s="38">
        <v>0</v>
      </c>
      <c r="F218" s="39">
        <v>500</v>
      </c>
      <c r="G218" s="40">
        <v>700</v>
      </c>
      <c r="H218" s="380">
        <v>700</v>
      </c>
      <c r="I218" s="100">
        <v>300</v>
      </c>
      <c r="J218" s="100">
        <v>700</v>
      </c>
    </row>
    <row r="219" spans="1:11">
      <c r="A219" s="34">
        <v>633009</v>
      </c>
      <c r="B219" s="35">
        <v>41</v>
      </c>
      <c r="C219" s="36" t="s">
        <v>174</v>
      </c>
      <c r="D219" s="38">
        <v>308.43</v>
      </c>
      <c r="E219" s="38">
        <v>345</v>
      </c>
      <c r="F219" s="39">
        <v>500</v>
      </c>
      <c r="G219" s="40">
        <v>500</v>
      </c>
      <c r="H219" s="380">
        <v>500</v>
      </c>
      <c r="I219" s="100">
        <v>500</v>
      </c>
      <c r="J219" s="100">
        <v>500</v>
      </c>
    </row>
    <row r="220" spans="1:11">
      <c r="A220" s="34">
        <v>633002</v>
      </c>
      <c r="B220" s="35">
        <v>41</v>
      </c>
      <c r="C220" s="36" t="s">
        <v>175</v>
      </c>
      <c r="D220" s="38">
        <v>0</v>
      </c>
      <c r="E220" s="38">
        <v>172</v>
      </c>
      <c r="F220" s="39">
        <v>0</v>
      </c>
      <c r="G220" s="40">
        <v>0</v>
      </c>
      <c r="H220" s="380">
        <v>0</v>
      </c>
      <c r="I220" s="100">
        <v>200</v>
      </c>
      <c r="J220" s="100">
        <v>0</v>
      </c>
    </row>
    <row r="221" spans="1:11">
      <c r="A221" s="34">
        <v>635006</v>
      </c>
      <c r="B221" s="35">
        <v>41</v>
      </c>
      <c r="C221" s="36" t="s">
        <v>256</v>
      </c>
      <c r="D221" s="38">
        <v>0</v>
      </c>
      <c r="E221" s="38">
        <v>0</v>
      </c>
      <c r="F221" s="39">
        <v>0</v>
      </c>
      <c r="G221" s="40">
        <v>0</v>
      </c>
      <c r="H221" s="380">
        <v>5000</v>
      </c>
      <c r="I221" s="100">
        <v>0</v>
      </c>
      <c r="J221" s="100">
        <v>0</v>
      </c>
    </row>
    <row r="222" spans="1:11">
      <c r="A222" s="34">
        <v>635006</v>
      </c>
      <c r="B222" s="35">
        <v>111</v>
      </c>
      <c r="C222" s="36" t="s">
        <v>176</v>
      </c>
      <c r="D222" s="38">
        <v>0</v>
      </c>
      <c r="E222" s="38">
        <v>0</v>
      </c>
      <c r="F222" s="71">
        <v>40</v>
      </c>
      <c r="G222" s="40">
        <v>0</v>
      </c>
      <c r="H222" s="380">
        <v>40</v>
      </c>
      <c r="I222" s="100">
        <v>40</v>
      </c>
      <c r="J222" s="100">
        <v>40</v>
      </c>
    </row>
    <row r="223" spans="1:11">
      <c r="A223" s="34">
        <v>635006</v>
      </c>
      <c r="B223" s="35">
        <v>41</v>
      </c>
      <c r="C223" s="36" t="s">
        <v>246</v>
      </c>
      <c r="D223" s="38">
        <v>0</v>
      </c>
      <c r="E223" s="38">
        <v>0</v>
      </c>
      <c r="F223" s="71">
        <v>3900</v>
      </c>
      <c r="G223" s="40">
        <v>10000</v>
      </c>
      <c r="H223" s="380">
        <v>0</v>
      </c>
      <c r="I223" s="100">
        <v>0</v>
      </c>
      <c r="J223" s="100">
        <v>0</v>
      </c>
    </row>
    <row r="224" spans="1:11">
      <c r="A224" s="34">
        <v>635006</v>
      </c>
      <c r="B224" s="35">
        <v>41</v>
      </c>
      <c r="C224" s="36" t="s">
        <v>248</v>
      </c>
      <c r="D224" s="38">
        <v>0</v>
      </c>
      <c r="E224" s="38">
        <v>0</v>
      </c>
      <c r="F224" s="71">
        <v>1590</v>
      </c>
      <c r="G224" s="40">
        <v>3000</v>
      </c>
      <c r="H224" s="380">
        <v>0</v>
      </c>
      <c r="I224" s="100">
        <v>0</v>
      </c>
      <c r="J224" s="100">
        <v>0</v>
      </c>
    </row>
    <row r="225" spans="1:10">
      <c r="A225" s="34">
        <v>635006</v>
      </c>
      <c r="B225" s="35">
        <v>41</v>
      </c>
      <c r="C225" s="36" t="s">
        <v>247</v>
      </c>
      <c r="D225" s="38">
        <v>0</v>
      </c>
      <c r="E225" s="38">
        <v>0</v>
      </c>
      <c r="F225" s="71">
        <v>0</v>
      </c>
      <c r="G225" s="40">
        <v>10000</v>
      </c>
      <c r="H225" s="380">
        <v>10000</v>
      </c>
      <c r="I225" s="100">
        <v>0</v>
      </c>
      <c r="J225" s="100">
        <v>0</v>
      </c>
    </row>
    <row r="226" spans="1:10">
      <c r="A226" s="34">
        <v>632002</v>
      </c>
      <c r="B226" s="35">
        <v>41</v>
      </c>
      <c r="C226" s="36" t="s">
        <v>177</v>
      </c>
      <c r="D226" s="38">
        <v>27.34</v>
      </c>
      <c r="E226" s="38">
        <v>12</v>
      </c>
      <c r="F226" s="71">
        <v>0</v>
      </c>
      <c r="G226" s="40">
        <v>20</v>
      </c>
      <c r="H226" s="380">
        <v>20</v>
      </c>
      <c r="I226" s="100">
        <v>30</v>
      </c>
      <c r="J226" s="100">
        <v>30</v>
      </c>
    </row>
    <row r="227" spans="1:10">
      <c r="A227" s="34">
        <v>632001</v>
      </c>
      <c r="B227" s="35">
        <v>41</v>
      </c>
      <c r="C227" s="36" t="s">
        <v>278</v>
      </c>
      <c r="D227" s="40">
        <v>0</v>
      </c>
      <c r="E227" s="40">
        <v>0</v>
      </c>
      <c r="F227" s="39">
        <v>12500</v>
      </c>
      <c r="G227" s="40">
        <v>12000</v>
      </c>
      <c r="H227" s="380">
        <v>13000</v>
      </c>
      <c r="I227" s="41">
        <v>13000</v>
      </c>
      <c r="J227" s="41">
        <v>13000</v>
      </c>
    </row>
    <row r="228" spans="1:10">
      <c r="A228" s="34">
        <v>632001</v>
      </c>
      <c r="B228" s="35">
        <v>41</v>
      </c>
      <c r="C228" s="36" t="s">
        <v>178</v>
      </c>
      <c r="D228" s="38">
        <v>10843.46</v>
      </c>
      <c r="E228" s="38">
        <v>11482</v>
      </c>
      <c r="F228" s="39"/>
      <c r="G228" s="40">
        <v>0</v>
      </c>
      <c r="H228" s="380">
        <v>0</v>
      </c>
      <c r="I228" s="100">
        <v>0</v>
      </c>
      <c r="J228" s="100">
        <v>0</v>
      </c>
    </row>
    <row r="229" spans="1:10">
      <c r="A229" s="34">
        <v>632001</v>
      </c>
      <c r="B229" s="35">
        <v>41</v>
      </c>
      <c r="C229" s="36" t="s">
        <v>179</v>
      </c>
      <c r="D229" s="38">
        <v>770</v>
      </c>
      <c r="E229" s="38">
        <v>770</v>
      </c>
      <c r="F229" s="39"/>
      <c r="G229" s="40">
        <v>0</v>
      </c>
      <c r="H229" s="380">
        <v>0</v>
      </c>
      <c r="I229" s="100">
        <v>0</v>
      </c>
      <c r="J229" s="100">
        <v>0</v>
      </c>
    </row>
    <row r="230" spans="1:10">
      <c r="A230" s="34">
        <v>632002</v>
      </c>
      <c r="B230" s="35">
        <v>41</v>
      </c>
      <c r="C230" s="36" t="s">
        <v>180</v>
      </c>
      <c r="D230" s="38">
        <v>321.14</v>
      </c>
      <c r="E230" s="38">
        <v>254</v>
      </c>
      <c r="F230" s="39">
        <v>350</v>
      </c>
      <c r="G230" s="40">
        <v>250</v>
      </c>
      <c r="H230" s="380">
        <v>350</v>
      </c>
      <c r="I230" s="100">
        <v>350</v>
      </c>
      <c r="J230" s="100">
        <v>350</v>
      </c>
    </row>
    <row r="231" spans="1:10">
      <c r="A231" s="34">
        <v>632003</v>
      </c>
      <c r="B231" s="35">
        <v>41</v>
      </c>
      <c r="C231" s="36" t="s">
        <v>181</v>
      </c>
      <c r="D231" s="38">
        <v>436</v>
      </c>
      <c r="E231" s="38">
        <v>413</v>
      </c>
      <c r="F231" s="39">
        <v>500</v>
      </c>
      <c r="G231" s="40">
        <v>500</v>
      </c>
      <c r="H231" s="380">
        <v>500</v>
      </c>
      <c r="I231" s="100">
        <v>500</v>
      </c>
      <c r="J231" s="100">
        <v>500</v>
      </c>
    </row>
    <row r="232" spans="1:10" ht="24.75">
      <c r="A232" s="34">
        <v>633001</v>
      </c>
      <c r="B232" s="35">
        <v>41</v>
      </c>
      <c r="C232" s="36" t="s">
        <v>255</v>
      </c>
      <c r="D232" s="38">
        <v>7020.38</v>
      </c>
      <c r="E232" s="38">
        <v>5206</v>
      </c>
      <c r="F232" s="39">
        <v>5500</v>
      </c>
      <c r="G232" s="40">
        <v>5500</v>
      </c>
      <c r="H232" s="380">
        <v>8000</v>
      </c>
      <c r="I232" s="100">
        <v>4000</v>
      </c>
      <c r="J232" s="100">
        <v>5000</v>
      </c>
    </row>
    <row r="233" spans="1:10" ht="24.75">
      <c r="A233" s="34">
        <v>633004</v>
      </c>
      <c r="B233" s="35">
        <v>41</v>
      </c>
      <c r="C233" s="36" t="s">
        <v>254</v>
      </c>
      <c r="D233" s="38">
        <v>0</v>
      </c>
      <c r="E233" s="38">
        <v>0</v>
      </c>
      <c r="F233" s="39">
        <v>200</v>
      </c>
      <c r="G233" s="40">
        <v>500</v>
      </c>
      <c r="H233" s="380">
        <v>1300</v>
      </c>
      <c r="I233" s="100">
        <v>500</v>
      </c>
      <c r="J233" s="100">
        <v>500</v>
      </c>
    </row>
    <row r="234" spans="1:10">
      <c r="A234" s="34">
        <v>633006</v>
      </c>
      <c r="B234" s="35">
        <v>41</v>
      </c>
      <c r="C234" s="36" t="s">
        <v>279</v>
      </c>
      <c r="D234" s="38">
        <v>0</v>
      </c>
      <c r="E234" s="38">
        <v>0</v>
      </c>
      <c r="F234" s="39">
        <v>1000</v>
      </c>
      <c r="G234" s="40">
        <v>1000</v>
      </c>
      <c r="H234" s="380">
        <v>2000</v>
      </c>
      <c r="I234" s="100">
        <v>1000</v>
      </c>
      <c r="J234" s="100">
        <v>1000</v>
      </c>
    </row>
    <row r="235" spans="1:10">
      <c r="A235" s="34">
        <v>633006</v>
      </c>
      <c r="B235" s="35">
        <v>41</v>
      </c>
      <c r="C235" s="36" t="s">
        <v>182</v>
      </c>
      <c r="D235" s="38">
        <v>835.08</v>
      </c>
      <c r="E235" s="38">
        <v>984</v>
      </c>
      <c r="F235" s="39">
        <v>0</v>
      </c>
      <c r="G235" s="40">
        <v>0</v>
      </c>
      <c r="H235" s="380">
        <v>0</v>
      </c>
      <c r="I235" s="100">
        <v>0</v>
      </c>
      <c r="J235" s="100">
        <v>0</v>
      </c>
    </row>
    <row r="236" spans="1:10">
      <c r="A236" s="34">
        <v>633010</v>
      </c>
      <c r="B236" s="35">
        <v>41</v>
      </c>
      <c r="C236" s="36" t="s">
        <v>183</v>
      </c>
      <c r="D236" s="38">
        <v>169.34</v>
      </c>
      <c r="E236" s="38">
        <v>99</v>
      </c>
      <c r="F236" s="39">
        <v>190</v>
      </c>
      <c r="G236" s="40">
        <v>200</v>
      </c>
      <c r="H236" s="380">
        <v>80</v>
      </c>
      <c r="I236" s="100">
        <v>200</v>
      </c>
      <c r="J236" s="100">
        <v>80</v>
      </c>
    </row>
    <row r="237" spans="1:10">
      <c r="A237" s="34">
        <v>635006</v>
      </c>
      <c r="B237" s="35">
        <v>41</v>
      </c>
      <c r="C237" s="36" t="s">
        <v>344</v>
      </c>
      <c r="D237" s="38">
        <v>17234.91</v>
      </c>
      <c r="E237" s="38">
        <v>250</v>
      </c>
      <c r="F237" s="39">
        <v>1500</v>
      </c>
      <c r="G237" s="40">
        <v>6000</v>
      </c>
      <c r="H237" s="380">
        <v>10000</v>
      </c>
      <c r="I237" s="100">
        <v>5000</v>
      </c>
      <c r="J237" s="100">
        <v>5000</v>
      </c>
    </row>
    <row r="238" spans="1:10">
      <c r="A238" s="34">
        <v>637004</v>
      </c>
      <c r="B238" s="35">
        <v>41</v>
      </c>
      <c r="C238" s="36" t="s">
        <v>184</v>
      </c>
      <c r="D238" s="38">
        <v>11712.37</v>
      </c>
      <c r="E238" s="38">
        <v>15458</v>
      </c>
      <c r="F238" s="39">
        <v>16000</v>
      </c>
      <c r="G238" s="40">
        <v>11500</v>
      </c>
      <c r="H238" s="380">
        <v>17000</v>
      </c>
      <c r="I238" s="100">
        <v>17000</v>
      </c>
      <c r="J238" s="100">
        <v>17000</v>
      </c>
    </row>
    <row r="239" spans="1:10">
      <c r="A239" s="34">
        <v>637027</v>
      </c>
      <c r="B239" s="35">
        <v>41</v>
      </c>
      <c r="C239" s="36" t="s">
        <v>185</v>
      </c>
      <c r="D239" s="38">
        <v>0</v>
      </c>
      <c r="E239" s="38">
        <v>0</v>
      </c>
      <c r="F239" s="39">
        <v>3500</v>
      </c>
      <c r="G239" s="40">
        <v>3500</v>
      </c>
      <c r="H239" s="380">
        <v>3500</v>
      </c>
      <c r="I239" s="100">
        <v>3700</v>
      </c>
      <c r="J239" s="100">
        <v>3700</v>
      </c>
    </row>
    <row r="240" spans="1:10">
      <c r="A240" s="160" t="s">
        <v>280</v>
      </c>
      <c r="B240" s="161"/>
      <c r="C240" s="162"/>
      <c r="D240" s="163">
        <f t="shared" ref="D240:J240" si="39">SUM(D218:D239)</f>
        <v>49678.450000000004</v>
      </c>
      <c r="E240" s="163">
        <f t="shared" si="39"/>
        <v>35445</v>
      </c>
      <c r="F240" s="163">
        <f t="shared" si="39"/>
        <v>47770</v>
      </c>
      <c r="G240" s="163">
        <f t="shared" si="39"/>
        <v>65170</v>
      </c>
      <c r="H240" s="397">
        <f t="shared" si="39"/>
        <v>71990</v>
      </c>
      <c r="I240" s="163">
        <f t="shared" si="39"/>
        <v>46320</v>
      </c>
      <c r="J240" s="163">
        <f t="shared" si="39"/>
        <v>47400</v>
      </c>
    </row>
    <row r="241" spans="1:10">
      <c r="A241" s="171"/>
      <c r="B241" s="172"/>
      <c r="C241" s="173"/>
      <c r="D241" s="174"/>
      <c r="E241" s="174"/>
      <c r="F241" s="174"/>
      <c r="G241" s="175"/>
      <c r="H241" s="399"/>
      <c r="I241" s="176"/>
      <c r="J241" s="169"/>
    </row>
    <row r="242" spans="1:10">
      <c r="A242" s="152" t="s">
        <v>186</v>
      </c>
      <c r="B242" s="153"/>
      <c r="C242" s="154" t="s">
        <v>281</v>
      </c>
      <c r="D242" s="155"/>
      <c r="E242" s="155"/>
      <c r="F242" s="155"/>
      <c r="G242" s="156"/>
      <c r="H242" s="391"/>
      <c r="I242" s="157"/>
      <c r="J242" s="158"/>
    </row>
    <row r="243" spans="1:10">
      <c r="A243" s="34">
        <v>632002</v>
      </c>
      <c r="B243" s="35">
        <v>41</v>
      </c>
      <c r="C243" s="36" t="s">
        <v>187</v>
      </c>
      <c r="D243" s="38">
        <v>73.69</v>
      </c>
      <c r="E243" s="38">
        <v>256</v>
      </c>
      <c r="F243" s="39">
        <v>100</v>
      </c>
      <c r="G243" s="40">
        <v>200</v>
      </c>
      <c r="H243" s="380">
        <v>100</v>
      </c>
      <c r="I243" s="100">
        <v>150</v>
      </c>
      <c r="J243" s="100">
        <v>150</v>
      </c>
    </row>
    <row r="244" spans="1:10">
      <c r="A244" s="34">
        <v>633004</v>
      </c>
      <c r="B244" s="35">
        <v>41</v>
      </c>
      <c r="C244" s="36" t="s">
        <v>188</v>
      </c>
      <c r="D244" s="38">
        <v>30.34</v>
      </c>
      <c r="E244" s="38">
        <v>6</v>
      </c>
      <c r="F244" s="39">
        <v>30</v>
      </c>
      <c r="G244" s="40">
        <v>50</v>
      </c>
      <c r="H244" s="380">
        <v>30</v>
      </c>
      <c r="I244" s="100">
        <v>50</v>
      </c>
      <c r="J244" s="100">
        <v>50</v>
      </c>
    </row>
    <row r="245" spans="1:10">
      <c r="A245" s="34">
        <v>633006</v>
      </c>
      <c r="B245" s="35">
        <v>41</v>
      </c>
      <c r="C245" s="36" t="s">
        <v>189</v>
      </c>
      <c r="D245" s="38">
        <v>32.6</v>
      </c>
      <c r="E245" s="38">
        <v>21</v>
      </c>
      <c r="F245" s="39">
        <v>50</v>
      </c>
      <c r="G245" s="40">
        <v>50</v>
      </c>
      <c r="H245" s="380">
        <v>50</v>
      </c>
      <c r="I245" s="100">
        <v>50</v>
      </c>
      <c r="J245" s="100">
        <v>50</v>
      </c>
    </row>
    <row r="246" spans="1:10">
      <c r="A246" s="34">
        <v>635006</v>
      </c>
      <c r="B246" s="35">
        <v>41</v>
      </c>
      <c r="C246" s="36" t="s">
        <v>190</v>
      </c>
      <c r="D246" s="38">
        <v>327.96</v>
      </c>
      <c r="E246" s="38">
        <v>0</v>
      </c>
      <c r="F246" s="39">
        <v>0</v>
      </c>
      <c r="G246" s="40">
        <v>0</v>
      </c>
      <c r="H246" s="380">
        <v>0</v>
      </c>
      <c r="I246" s="100">
        <v>0</v>
      </c>
      <c r="J246" s="100">
        <v>0</v>
      </c>
    </row>
    <row r="247" spans="1:10">
      <c r="A247" s="34">
        <v>637005</v>
      </c>
      <c r="B247" s="35">
        <v>41</v>
      </c>
      <c r="C247" s="36" t="s">
        <v>191</v>
      </c>
      <c r="D247" s="38">
        <v>2197</v>
      </c>
      <c r="E247" s="38">
        <v>324</v>
      </c>
      <c r="F247" s="39">
        <v>50</v>
      </c>
      <c r="G247" s="40">
        <v>500</v>
      </c>
      <c r="H247" s="380">
        <v>300</v>
      </c>
      <c r="I247" s="100">
        <v>300</v>
      </c>
      <c r="J247" s="100">
        <v>300</v>
      </c>
    </row>
    <row r="248" spans="1:10">
      <c r="A248" s="34">
        <v>642002</v>
      </c>
      <c r="B248" s="35">
        <v>41</v>
      </c>
      <c r="C248" s="36" t="s">
        <v>282</v>
      </c>
      <c r="D248" s="38">
        <v>3200</v>
      </c>
      <c r="E248" s="38">
        <v>3400</v>
      </c>
      <c r="F248" s="39">
        <v>3590</v>
      </c>
      <c r="G248" s="40">
        <v>3400</v>
      </c>
      <c r="H248" s="380">
        <v>3550</v>
      </c>
      <c r="I248" s="100">
        <v>4200</v>
      </c>
      <c r="J248" s="100">
        <v>4200</v>
      </c>
    </row>
    <row r="249" spans="1:10">
      <c r="A249" s="34">
        <v>642006</v>
      </c>
      <c r="B249" s="35">
        <v>41</v>
      </c>
      <c r="C249" s="36" t="s">
        <v>192</v>
      </c>
      <c r="D249" s="38">
        <v>555.67999999999995</v>
      </c>
      <c r="E249" s="38">
        <v>959</v>
      </c>
      <c r="F249" s="39">
        <v>401</v>
      </c>
      <c r="G249" s="40">
        <v>500</v>
      </c>
      <c r="H249" s="380">
        <v>500</v>
      </c>
      <c r="I249" s="100">
        <v>500</v>
      </c>
      <c r="J249" s="100">
        <v>500</v>
      </c>
    </row>
    <row r="250" spans="1:10">
      <c r="A250" s="160" t="s">
        <v>283</v>
      </c>
      <c r="B250" s="161"/>
      <c r="C250" s="162"/>
      <c r="D250" s="163">
        <f t="shared" ref="D250:E250" si="40">SUM(D243:D249)</f>
        <v>6417.27</v>
      </c>
      <c r="E250" s="163">
        <f t="shared" si="40"/>
        <v>4966</v>
      </c>
      <c r="F250" s="163">
        <f t="shared" ref="F250:H250" si="41">SUM(F243:F249)</f>
        <v>4221</v>
      </c>
      <c r="G250" s="163">
        <f t="shared" si="41"/>
        <v>4700</v>
      </c>
      <c r="H250" s="397">
        <f t="shared" si="41"/>
        <v>4530</v>
      </c>
      <c r="I250" s="163">
        <f t="shared" ref="I250:J250" si="42">SUM(I243:I249)</f>
        <v>5250</v>
      </c>
      <c r="J250" s="163">
        <f t="shared" si="42"/>
        <v>5250</v>
      </c>
    </row>
    <row r="251" spans="1:10">
      <c r="A251" s="204"/>
      <c r="B251" s="205"/>
      <c r="C251" s="206"/>
      <c r="D251" s="207"/>
      <c r="E251" s="207"/>
      <c r="F251" s="207"/>
      <c r="G251" s="208"/>
      <c r="H251" s="403"/>
      <c r="I251" s="198"/>
      <c r="J251" s="157"/>
    </row>
    <row r="252" spans="1:10">
      <c r="A252" s="152" t="s">
        <v>193</v>
      </c>
      <c r="B252" s="153"/>
      <c r="C252" s="154" t="s">
        <v>194</v>
      </c>
      <c r="D252" s="155"/>
      <c r="E252" s="155"/>
      <c r="F252" s="155"/>
      <c r="G252" s="156"/>
      <c r="H252" s="391"/>
      <c r="I252" s="158"/>
      <c r="J252" s="158"/>
    </row>
    <row r="253" spans="1:10">
      <c r="A253" s="34">
        <v>633006</v>
      </c>
      <c r="B253" s="35">
        <v>41</v>
      </c>
      <c r="C253" s="36" t="s">
        <v>195</v>
      </c>
      <c r="D253" s="38">
        <v>200.57</v>
      </c>
      <c r="E253" s="38">
        <v>0</v>
      </c>
      <c r="F253" s="39">
        <v>100</v>
      </c>
      <c r="G253" s="40">
        <v>300</v>
      </c>
      <c r="H253" s="380">
        <v>300</v>
      </c>
      <c r="I253" s="100">
        <v>100</v>
      </c>
      <c r="J253" s="100">
        <v>100</v>
      </c>
    </row>
    <row r="254" spans="1:10">
      <c r="A254" s="34">
        <v>637002</v>
      </c>
      <c r="B254" s="35">
        <v>41</v>
      </c>
      <c r="C254" s="36" t="s">
        <v>196</v>
      </c>
      <c r="D254" s="38">
        <v>1058.71</v>
      </c>
      <c r="E254" s="38">
        <v>1190</v>
      </c>
      <c r="F254" s="39">
        <v>1200</v>
      </c>
      <c r="G254" s="40">
        <v>1000</v>
      </c>
      <c r="H254" s="380">
        <v>1200</v>
      </c>
      <c r="I254" s="100">
        <v>1200</v>
      </c>
      <c r="J254" s="100">
        <v>1200</v>
      </c>
    </row>
    <row r="255" spans="1:10">
      <c r="A255" s="34">
        <v>637013</v>
      </c>
      <c r="B255" s="35">
        <v>41</v>
      </c>
      <c r="C255" s="36" t="s">
        <v>197</v>
      </c>
      <c r="D255" s="38">
        <v>2300</v>
      </c>
      <c r="E255" s="38">
        <v>1826</v>
      </c>
      <c r="F255" s="39">
        <v>1800</v>
      </c>
      <c r="G255" s="40">
        <v>1900</v>
      </c>
      <c r="H255" s="380">
        <v>1900</v>
      </c>
      <c r="I255" s="100">
        <v>2000</v>
      </c>
      <c r="J255" s="100">
        <v>1900</v>
      </c>
    </row>
    <row r="256" spans="1:10">
      <c r="A256" s="34">
        <v>637026</v>
      </c>
      <c r="B256" s="35">
        <v>41</v>
      </c>
      <c r="C256" s="36" t="s">
        <v>198</v>
      </c>
      <c r="D256" s="38">
        <v>2228</v>
      </c>
      <c r="E256" s="38">
        <v>2178</v>
      </c>
      <c r="F256" s="39">
        <v>2200</v>
      </c>
      <c r="G256" s="40">
        <v>2200</v>
      </c>
      <c r="H256" s="380">
        <v>2200</v>
      </c>
      <c r="I256" s="100">
        <v>2200</v>
      </c>
      <c r="J256" s="100">
        <v>2200</v>
      </c>
    </row>
    <row r="257" spans="1:10">
      <c r="A257" s="160" t="s">
        <v>199</v>
      </c>
      <c r="B257" s="161"/>
      <c r="C257" s="162"/>
      <c r="D257" s="163">
        <f t="shared" ref="D257:J257" si="43">SUM(D253:D256)</f>
        <v>5787.28</v>
      </c>
      <c r="E257" s="163">
        <f t="shared" si="43"/>
        <v>5194</v>
      </c>
      <c r="F257" s="163">
        <f t="shared" si="43"/>
        <v>5300</v>
      </c>
      <c r="G257" s="163">
        <f t="shared" si="43"/>
        <v>5400</v>
      </c>
      <c r="H257" s="397">
        <f t="shared" si="43"/>
        <v>5600</v>
      </c>
      <c r="I257" s="163">
        <f t="shared" si="43"/>
        <v>5500</v>
      </c>
      <c r="J257" s="163">
        <f t="shared" si="43"/>
        <v>5400</v>
      </c>
    </row>
    <row r="258" spans="1:10">
      <c r="A258" s="185"/>
      <c r="B258" s="186"/>
      <c r="C258" s="200"/>
      <c r="D258" s="201"/>
      <c r="E258" s="201"/>
      <c r="F258" s="201"/>
      <c r="G258" s="202"/>
      <c r="H258" s="400"/>
      <c r="I258" s="176"/>
      <c r="J258" s="169"/>
    </row>
    <row r="259" spans="1:10">
      <c r="A259" s="152" t="s">
        <v>200</v>
      </c>
      <c r="B259" s="153"/>
      <c r="C259" s="154" t="s">
        <v>284</v>
      </c>
      <c r="D259" s="155"/>
      <c r="E259" s="155"/>
      <c r="F259" s="155"/>
      <c r="G259" s="156"/>
      <c r="H259" s="391"/>
      <c r="I259" s="157"/>
      <c r="J259" s="158"/>
    </row>
    <row r="260" spans="1:10">
      <c r="A260" s="34">
        <v>610</v>
      </c>
      <c r="B260" s="35">
        <v>41</v>
      </c>
      <c r="C260" s="36" t="s">
        <v>201</v>
      </c>
      <c r="D260" s="38">
        <v>51820.91</v>
      </c>
      <c r="E260" s="38">
        <v>62090</v>
      </c>
      <c r="F260" s="39">
        <v>84000</v>
      </c>
      <c r="G260" s="40">
        <v>84000</v>
      </c>
      <c r="H260" s="380">
        <v>87250</v>
      </c>
      <c r="I260" s="100">
        <v>88000</v>
      </c>
      <c r="J260" s="100">
        <v>88000</v>
      </c>
    </row>
    <row r="261" spans="1:10">
      <c r="A261" s="34">
        <v>620</v>
      </c>
      <c r="B261" s="35">
        <v>41</v>
      </c>
      <c r="C261" s="36" t="s">
        <v>202</v>
      </c>
      <c r="D261" s="38">
        <v>17434.54</v>
      </c>
      <c r="E261" s="38">
        <v>22364</v>
      </c>
      <c r="F261" s="39">
        <v>29000</v>
      </c>
      <c r="G261" s="40">
        <v>29000</v>
      </c>
      <c r="H261" s="380">
        <v>30700</v>
      </c>
      <c r="I261" s="100">
        <v>30700</v>
      </c>
      <c r="J261" s="100">
        <v>30700</v>
      </c>
    </row>
    <row r="262" spans="1:10">
      <c r="A262" s="34">
        <v>631001</v>
      </c>
      <c r="B262" s="35">
        <v>41</v>
      </c>
      <c r="C262" s="36" t="s">
        <v>203</v>
      </c>
      <c r="D262" s="38">
        <v>114.15</v>
      </c>
      <c r="E262" s="38">
        <v>94</v>
      </c>
      <c r="F262" s="39">
        <v>100</v>
      </c>
      <c r="G262" s="40">
        <v>100</v>
      </c>
      <c r="H262" s="380">
        <v>100</v>
      </c>
      <c r="I262" s="100">
        <v>100</v>
      </c>
      <c r="J262" s="100">
        <v>100</v>
      </c>
    </row>
    <row r="263" spans="1:10">
      <c r="A263" s="34">
        <v>632001</v>
      </c>
      <c r="B263" s="35">
        <v>41</v>
      </c>
      <c r="C263" s="36" t="s">
        <v>204</v>
      </c>
      <c r="D263" s="38">
        <v>5084.54</v>
      </c>
      <c r="E263" s="38">
        <v>5664</v>
      </c>
      <c r="F263" s="39">
        <v>5750</v>
      </c>
      <c r="G263" s="40">
        <v>3340</v>
      </c>
      <c r="H263" s="380">
        <v>5800</v>
      </c>
      <c r="I263" s="100">
        <v>5800</v>
      </c>
      <c r="J263" s="100">
        <v>5800</v>
      </c>
    </row>
    <row r="264" spans="1:10">
      <c r="A264" s="99">
        <v>632001</v>
      </c>
      <c r="B264" s="100">
        <v>111</v>
      </c>
      <c r="C264" s="101" t="s">
        <v>252</v>
      </c>
      <c r="D264" s="210">
        <v>2263</v>
      </c>
      <c r="E264" s="210">
        <v>3936</v>
      </c>
      <c r="F264" s="39">
        <v>2767</v>
      </c>
      <c r="G264" s="40">
        <v>3360</v>
      </c>
      <c r="H264" s="380">
        <v>3300</v>
      </c>
      <c r="I264" s="100">
        <v>3360</v>
      </c>
      <c r="J264" s="100">
        <v>3360</v>
      </c>
    </row>
    <row r="265" spans="1:10">
      <c r="A265" s="34">
        <v>632002</v>
      </c>
      <c r="B265" s="35">
        <v>41</v>
      </c>
      <c r="C265" s="36" t="s">
        <v>205</v>
      </c>
      <c r="D265" s="38">
        <v>855.25</v>
      </c>
      <c r="E265" s="38">
        <v>461</v>
      </c>
      <c r="F265" s="39">
        <v>500</v>
      </c>
      <c r="G265" s="40">
        <v>500</v>
      </c>
      <c r="H265" s="380">
        <v>500</v>
      </c>
      <c r="I265" s="100">
        <v>500</v>
      </c>
      <c r="J265" s="100">
        <v>500</v>
      </c>
    </row>
    <row r="266" spans="1:10">
      <c r="A266" s="34">
        <v>632003</v>
      </c>
      <c r="B266" s="35">
        <v>41</v>
      </c>
      <c r="C266" s="36" t="s">
        <v>206</v>
      </c>
      <c r="D266" s="38">
        <v>600.73</v>
      </c>
      <c r="E266" s="38">
        <v>773</v>
      </c>
      <c r="F266" s="39">
        <v>700</v>
      </c>
      <c r="G266" s="40">
        <v>700</v>
      </c>
      <c r="H266" s="380">
        <v>700</v>
      </c>
      <c r="I266" s="100">
        <v>700</v>
      </c>
      <c r="J266" s="100">
        <v>700</v>
      </c>
    </row>
    <row r="267" spans="1:10">
      <c r="A267" s="34">
        <v>633001</v>
      </c>
      <c r="B267" s="35">
        <v>41</v>
      </c>
      <c r="C267" s="36" t="s">
        <v>207</v>
      </c>
      <c r="D267" s="38">
        <v>961.38</v>
      </c>
      <c r="E267" s="38">
        <v>17458</v>
      </c>
      <c r="F267" s="39">
        <v>1500</v>
      </c>
      <c r="G267" s="40">
        <v>3000</v>
      </c>
      <c r="H267" s="380">
        <v>2500</v>
      </c>
      <c r="I267" s="100">
        <v>1000</v>
      </c>
      <c r="J267" s="100">
        <v>1000</v>
      </c>
    </row>
    <row r="268" spans="1:10">
      <c r="A268" s="34">
        <v>633004</v>
      </c>
      <c r="B268" s="35">
        <v>41</v>
      </c>
      <c r="C268" s="36" t="s">
        <v>258</v>
      </c>
      <c r="D268" s="38">
        <v>0</v>
      </c>
      <c r="E268" s="38">
        <v>0</v>
      </c>
      <c r="F268" s="39">
        <v>0</v>
      </c>
      <c r="G268" s="40">
        <v>0</v>
      </c>
      <c r="H268" s="380">
        <v>700</v>
      </c>
      <c r="I268" s="100">
        <v>500</v>
      </c>
      <c r="J268" s="100">
        <v>500</v>
      </c>
    </row>
    <row r="269" spans="1:10">
      <c r="A269" s="34">
        <v>633006</v>
      </c>
      <c r="B269" s="35">
        <v>41</v>
      </c>
      <c r="C269" s="36" t="s">
        <v>208</v>
      </c>
      <c r="D269" s="38">
        <v>1466.85</v>
      </c>
      <c r="E269" s="38">
        <v>0</v>
      </c>
      <c r="F269" s="39">
        <v>1500</v>
      </c>
      <c r="G269" s="40">
        <v>3000</v>
      </c>
      <c r="H269" s="380">
        <v>2300</v>
      </c>
      <c r="I269" s="100">
        <v>3000</v>
      </c>
      <c r="J269" s="100">
        <v>1500</v>
      </c>
    </row>
    <row r="270" spans="1:10">
      <c r="A270" s="34">
        <v>633009</v>
      </c>
      <c r="B270" s="35">
        <v>41</v>
      </c>
      <c r="C270" s="36" t="s">
        <v>209</v>
      </c>
      <c r="D270" s="38">
        <v>361.49</v>
      </c>
      <c r="E270" s="38">
        <v>701</v>
      </c>
      <c r="F270" s="39">
        <v>600</v>
      </c>
      <c r="G270" s="40">
        <v>1000</v>
      </c>
      <c r="H270" s="380">
        <v>600</v>
      </c>
      <c r="I270" s="100">
        <v>500</v>
      </c>
      <c r="J270" s="100">
        <v>500</v>
      </c>
    </row>
    <row r="271" spans="1:10">
      <c r="A271" s="34">
        <v>633010</v>
      </c>
      <c r="B271" s="35">
        <v>41</v>
      </c>
      <c r="C271" s="36" t="s">
        <v>210</v>
      </c>
      <c r="D271" s="38">
        <v>463.97</v>
      </c>
      <c r="E271" s="38">
        <v>137</v>
      </c>
      <c r="F271" s="39">
        <v>500</v>
      </c>
      <c r="G271" s="40">
        <v>600</v>
      </c>
      <c r="H271" s="380">
        <v>500</v>
      </c>
      <c r="I271" s="100">
        <v>700</v>
      </c>
      <c r="J271" s="100">
        <v>150</v>
      </c>
    </row>
    <row r="272" spans="1:10">
      <c r="A272" s="34">
        <v>633013</v>
      </c>
      <c r="B272" s="35">
        <v>41</v>
      </c>
      <c r="C272" s="36" t="s">
        <v>211</v>
      </c>
      <c r="D272" s="38">
        <v>37.96</v>
      </c>
      <c r="E272" s="38">
        <v>0</v>
      </c>
      <c r="F272" s="39">
        <v>300</v>
      </c>
      <c r="G272" s="40">
        <v>400</v>
      </c>
      <c r="H272" s="380">
        <v>400</v>
      </c>
      <c r="I272" s="100">
        <v>400</v>
      </c>
      <c r="J272" s="100">
        <v>300</v>
      </c>
    </row>
    <row r="273" spans="1:10">
      <c r="A273" s="34">
        <v>634004</v>
      </c>
      <c r="B273" s="35">
        <v>41</v>
      </c>
      <c r="C273" s="36" t="s">
        <v>212</v>
      </c>
      <c r="D273" s="38">
        <v>0</v>
      </c>
      <c r="E273" s="38">
        <v>10</v>
      </c>
      <c r="F273" s="39">
        <v>10</v>
      </c>
      <c r="G273" s="40">
        <v>50</v>
      </c>
      <c r="H273" s="380">
        <v>0</v>
      </c>
      <c r="I273" s="100">
        <v>50</v>
      </c>
      <c r="J273" s="100">
        <v>10</v>
      </c>
    </row>
    <row r="274" spans="1:10">
      <c r="A274" s="34">
        <v>635004</v>
      </c>
      <c r="B274" s="35">
        <v>41</v>
      </c>
      <c r="C274" s="36" t="s">
        <v>213</v>
      </c>
      <c r="D274" s="38">
        <v>123.6</v>
      </c>
      <c r="E274" s="38">
        <v>0</v>
      </c>
      <c r="F274" s="39">
        <v>50</v>
      </c>
      <c r="G274" s="40">
        <v>100</v>
      </c>
      <c r="H274" s="380">
        <v>50</v>
      </c>
      <c r="I274" s="100">
        <v>100</v>
      </c>
      <c r="J274" s="100">
        <v>50</v>
      </c>
    </row>
    <row r="275" spans="1:10">
      <c r="A275" s="34">
        <v>635006</v>
      </c>
      <c r="B275" s="35">
        <v>41</v>
      </c>
      <c r="C275" s="36" t="s">
        <v>214</v>
      </c>
      <c r="D275" s="38">
        <v>1072.1400000000001</v>
      </c>
      <c r="E275" s="38">
        <v>1248</v>
      </c>
      <c r="F275" s="39">
        <v>600</v>
      </c>
      <c r="G275" s="40">
        <v>500</v>
      </c>
      <c r="H275" s="380">
        <v>13000</v>
      </c>
      <c r="I275" s="100">
        <v>300</v>
      </c>
      <c r="J275" s="100">
        <v>1000</v>
      </c>
    </row>
    <row r="276" spans="1:10">
      <c r="A276" s="34">
        <v>637001</v>
      </c>
      <c r="B276" s="35">
        <v>41</v>
      </c>
      <c r="C276" s="36" t="s">
        <v>215</v>
      </c>
      <c r="D276" s="38">
        <v>151.19999999999999</v>
      </c>
      <c r="E276" s="38">
        <v>151</v>
      </c>
      <c r="F276" s="39">
        <v>150</v>
      </c>
      <c r="G276" s="40">
        <v>150</v>
      </c>
      <c r="H276" s="380">
        <v>150</v>
      </c>
      <c r="I276" s="100">
        <v>150</v>
      </c>
      <c r="J276" s="100">
        <v>150</v>
      </c>
    </row>
    <row r="277" spans="1:10">
      <c r="A277" s="34">
        <v>637004</v>
      </c>
      <c r="B277" s="35">
        <v>41</v>
      </c>
      <c r="C277" s="36" t="s">
        <v>216</v>
      </c>
      <c r="D277" s="38">
        <v>136</v>
      </c>
      <c r="E277" s="38">
        <v>57</v>
      </c>
      <c r="F277" s="39">
        <v>100</v>
      </c>
      <c r="G277" s="40">
        <v>100</v>
      </c>
      <c r="H277" s="380">
        <v>100</v>
      </c>
      <c r="I277" s="100">
        <v>100</v>
      </c>
      <c r="J277" s="100">
        <v>100</v>
      </c>
    </row>
    <row r="278" spans="1:10">
      <c r="A278" s="34">
        <v>637012</v>
      </c>
      <c r="B278" s="35">
        <v>41</v>
      </c>
      <c r="C278" s="36" t="s">
        <v>217</v>
      </c>
      <c r="D278" s="38">
        <v>218</v>
      </c>
      <c r="E278" s="38">
        <v>145</v>
      </c>
      <c r="F278" s="39">
        <v>150</v>
      </c>
      <c r="G278" s="40">
        <v>150</v>
      </c>
      <c r="H278" s="380">
        <v>150</v>
      </c>
      <c r="I278" s="100">
        <v>150</v>
      </c>
      <c r="J278" s="100">
        <v>150</v>
      </c>
    </row>
    <row r="279" spans="1:10">
      <c r="A279" s="34">
        <v>637016</v>
      </c>
      <c r="B279" s="35">
        <v>41</v>
      </c>
      <c r="C279" s="36" t="s">
        <v>218</v>
      </c>
      <c r="D279" s="38">
        <v>630.59</v>
      </c>
      <c r="E279" s="38">
        <v>876</v>
      </c>
      <c r="F279" s="39">
        <v>935</v>
      </c>
      <c r="G279" s="40">
        <v>935</v>
      </c>
      <c r="H279" s="380">
        <v>1100</v>
      </c>
      <c r="I279" s="100">
        <v>1100</v>
      </c>
      <c r="J279" s="100">
        <v>1100</v>
      </c>
    </row>
    <row r="280" spans="1:10">
      <c r="A280" s="160" t="s">
        <v>293</v>
      </c>
      <c r="B280" s="161"/>
      <c r="C280" s="162"/>
      <c r="D280" s="163">
        <f t="shared" ref="D280:E280" si="44">SUM(D260:D279)</f>
        <v>83796.300000000017</v>
      </c>
      <c r="E280" s="163">
        <f t="shared" si="44"/>
        <v>116165</v>
      </c>
      <c r="F280" s="163">
        <f>SUM(F260:F279)</f>
        <v>129212</v>
      </c>
      <c r="G280" s="163">
        <f>SUM(G260:G279)</f>
        <v>130985</v>
      </c>
      <c r="H280" s="397">
        <f>SUM(H260:H279)</f>
        <v>149900</v>
      </c>
      <c r="I280" s="163">
        <f>SUM(I260:I279)</f>
        <v>137210</v>
      </c>
      <c r="J280" s="163">
        <f>SUM(J260:J279)</f>
        <v>135670</v>
      </c>
    </row>
    <row r="281" spans="1:10">
      <c r="A281" s="171"/>
      <c r="B281" s="172"/>
      <c r="C281" s="173"/>
      <c r="D281" s="191"/>
      <c r="E281" s="191"/>
      <c r="F281" s="191"/>
      <c r="G281" s="191"/>
      <c r="H281" s="399"/>
      <c r="I281" s="234"/>
      <c r="J281" s="234"/>
    </row>
    <row r="282" spans="1:10">
      <c r="A282" s="184" t="s">
        <v>286</v>
      </c>
      <c r="B282" s="153"/>
      <c r="C282" s="154" t="s">
        <v>285</v>
      </c>
      <c r="D282" s="155"/>
      <c r="E282" s="155"/>
      <c r="F282" s="155"/>
      <c r="G282" s="156"/>
      <c r="H282" s="391"/>
      <c r="I282" s="157"/>
      <c r="J282" s="158"/>
    </row>
    <row r="283" spans="1:10">
      <c r="A283" s="34">
        <v>610</v>
      </c>
      <c r="B283" s="35">
        <v>41</v>
      </c>
      <c r="C283" s="36" t="s">
        <v>219</v>
      </c>
      <c r="D283" s="38">
        <v>20438.36</v>
      </c>
      <c r="E283" s="38">
        <v>18035</v>
      </c>
      <c r="F283" s="39">
        <v>20881</v>
      </c>
      <c r="G283" s="40">
        <v>30000</v>
      </c>
      <c r="H283" s="380">
        <v>32200</v>
      </c>
      <c r="I283" s="41">
        <v>32200</v>
      </c>
      <c r="J283" s="41">
        <v>32200</v>
      </c>
    </row>
    <row r="284" spans="1:10">
      <c r="A284" s="34">
        <v>620</v>
      </c>
      <c r="B284" s="35">
        <v>41</v>
      </c>
      <c r="C284" s="36" t="s">
        <v>220</v>
      </c>
      <c r="D284" s="38">
        <v>7811.87</v>
      </c>
      <c r="E284" s="38">
        <v>6213</v>
      </c>
      <c r="F284" s="39">
        <v>7000</v>
      </c>
      <c r="G284" s="40">
        <v>10560</v>
      </c>
      <c r="H284" s="380">
        <v>11300</v>
      </c>
      <c r="I284" s="41">
        <v>11300</v>
      </c>
      <c r="J284" s="41">
        <v>11300</v>
      </c>
    </row>
    <row r="285" spans="1:10">
      <c r="A285" s="34">
        <v>637014</v>
      </c>
      <c r="B285" s="35">
        <v>41</v>
      </c>
      <c r="C285" s="36" t="s">
        <v>221</v>
      </c>
      <c r="D285" s="38">
        <v>2732.5</v>
      </c>
      <c r="E285" s="38">
        <v>2508</v>
      </c>
      <c r="F285" s="39">
        <v>3000</v>
      </c>
      <c r="G285" s="40">
        <v>3000</v>
      </c>
      <c r="H285" s="380">
        <v>3000</v>
      </c>
      <c r="I285" s="41">
        <v>3000</v>
      </c>
      <c r="J285" s="41">
        <v>3000</v>
      </c>
    </row>
    <row r="286" spans="1:10">
      <c r="A286" s="34">
        <v>637016</v>
      </c>
      <c r="B286" s="35">
        <v>41</v>
      </c>
      <c r="C286" s="36" t="s">
        <v>222</v>
      </c>
      <c r="D286" s="38">
        <v>305.27</v>
      </c>
      <c r="E286" s="38">
        <v>254</v>
      </c>
      <c r="F286" s="39">
        <v>250</v>
      </c>
      <c r="G286" s="40">
        <v>250</v>
      </c>
      <c r="H286" s="380">
        <v>250</v>
      </c>
      <c r="I286" s="41">
        <v>250</v>
      </c>
      <c r="J286" s="41">
        <v>250</v>
      </c>
    </row>
    <row r="287" spans="1:10">
      <c r="A287" s="34">
        <v>600</v>
      </c>
      <c r="B287" s="35">
        <v>111</v>
      </c>
      <c r="C287" s="36" t="s">
        <v>43</v>
      </c>
      <c r="D287" s="38">
        <v>112000</v>
      </c>
      <c r="E287" s="38">
        <v>134400</v>
      </c>
      <c r="F287" s="71">
        <v>0</v>
      </c>
      <c r="G287" s="40">
        <v>153600</v>
      </c>
      <c r="H287" s="380">
        <v>0</v>
      </c>
      <c r="I287" s="41">
        <v>0</v>
      </c>
      <c r="J287" s="41">
        <v>0</v>
      </c>
    </row>
    <row r="288" spans="1:10">
      <c r="A288" s="160" t="s">
        <v>294</v>
      </c>
      <c r="B288" s="161"/>
      <c r="C288" s="162"/>
      <c r="D288" s="163">
        <f t="shared" ref="D288:J288" si="45">SUM(D283:D287)</f>
        <v>143288</v>
      </c>
      <c r="E288" s="163">
        <f t="shared" si="45"/>
        <v>161410</v>
      </c>
      <c r="F288" s="163">
        <f t="shared" si="45"/>
        <v>31131</v>
      </c>
      <c r="G288" s="163">
        <f t="shared" si="45"/>
        <v>197410</v>
      </c>
      <c r="H288" s="397">
        <f t="shared" si="45"/>
        <v>46750</v>
      </c>
      <c r="I288" s="163">
        <f t="shared" si="45"/>
        <v>46750</v>
      </c>
      <c r="J288" s="163">
        <f t="shared" si="45"/>
        <v>46750</v>
      </c>
    </row>
    <row r="289" spans="1:10">
      <c r="A289" s="185"/>
      <c r="B289" s="186"/>
      <c r="C289" s="200"/>
      <c r="D289" s="201"/>
      <c r="E289" s="201"/>
      <c r="F289" s="201"/>
      <c r="G289" s="202"/>
      <c r="H289" s="400"/>
      <c r="I289" s="203"/>
      <c r="J289" s="169"/>
    </row>
    <row r="290" spans="1:10">
      <c r="A290" s="184" t="s">
        <v>289</v>
      </c>
      <c r="B290" s="153"/>
      <c r="C290" s="360" t="s">
        <v>290</v>
      </c>
      <c r="D290" s="155"/>
      <c r="E290" s="155"/>
      <c r="F290" s="155"/>
      <c r="G290" s="156"/>
      <c r="H290" s="391"/>
      <c r="I290" s="157"/>
      <c r="J290" s="158"/>
    </row>
    <row r="291" spans="1:10">
      <c r="A291" s="99">
        <v>642026</v>
      </c>
      <c r="B291" s="100">
        <v>41</v>
      </c>
      <c r="C291" s="101" t="s">
        <v>224</v>
      </c>
      <c r="D291" s="142">
        <v>1980</v>
      </c>
      <c r="E291" s="142">
        <v>3240</v>
      </c>
      <c r="F291" s="212">
        <v>2520</v>
      </c>
      <c r="G291" s="40">
        <v>3060</v>
      </c>
      <c r="H291" s="380">
        <v>3060</v>
      </c>
      <c r="I291" s="100">
        <v>3060</v>
      </c>
      <c r="J291" s="100">
        <v>3060</v>
      </c>
    </row>
    <row r="292" spans="1:10">
      <c r="A292" s="368" t="s">
        <v>295</v>
      </c>
      <c r="B292" s="161"/>
      <c r="C292" s="159"/>
      <c r="D292" s="163">
        <f t="shared" ref="D292:J292" si="46">SUM(D291:D291)</f>
        <v>1980</v>
      </c>
      <c r="E292" s="163">
        <f t="shared" si="46"/>
        <v>3240</v>
      </c>
      <c r="F292" s="163">
        <f t="shared" si="46"/>
        <v>2520</v>
      </c>
      <c r="G292" s="163">
        <f t="shared" si="46"/>
        <v>3060</v>
      </c>
      <c r="H292" s="397">
        <f t="shared" si="46"/>
        <v>3060</v>
      </c>
      <c r="I292" s="163">
        <f t="shared" si="46"/>
        <v>3060</v>
      </c>
      <c r="J292" s="163">
        <f t="shared" si="46"/>
        <v>3060</v>
      </c>
    </row>
    <row r="293" spans="1:10">
      <c r="A293" s="356"/>
      <c r="B293" s="357"/>
      <c r="C293" s="358"/>
      <c r="D293" s="359"/>
      <c r="E293" s="359"/>
      <c r="F293" s="359"/>
      <c r="G293" s="359"/>
      <c r="H293" s="404"/>
      <c r="I293" s="359"/>
      <c r="J293" s="359"/>
    </row>
    <row r="294" spans="1:10">
      <c r="A294" s="361" t="s">
        <v>291</v>
      </c>
      <c r="B294" s="362"/>
      <c r="C294" s="365" t="s">
        <v>292</v>
      </c>
      <c r="D294" s="363"/>
      <c r="E294" s="363"/>
      <c r="F294" s="363"/>
      <c r="G294" s="363"/>
      <c r="H294" s="404"/>
      <c r="I294" s="363"/>
      <c r="J294" s="364"/>
    </row>
    <row r="295" spans="1:10">
      <c r="A295" s="99">
        <v>641014</v>
      </c>
      <c r="B295" s="100">
        <v>111</v>
      </c>
      <c r="C295" s="190" t="s">
        <v>340</v>
      </c>
      <c r="D295" s="40">
        <v>0</v>
      </c>
      <c r="E295" s="40">
        <v>568</v>
      </c>
      <c r="F295" s="39">
        <v>1220</v>
      </c>
      <c r="G295" s="40">
        <v>0</v>
      </c>
      <c r="H295" s="380">
        <v>1000</v>
      </c>
      <c r="I295" s="41">
        <v>500</v>
      </c>
      <c r="J295" s="100">
        <v>500</v>
      </c>
    </row>
    <row r="296" spans="1:10">
      <c r="A296" s="99">
        <v>642026</v>
      </c>
      <c r="B296" s="100">
        <v>41</v>
      </c>
      <c r="C296" s="101" t="s">
        <v>223</v>
      </c>
      <c r="D296" s="142">
        <v>822</v>
      </c>
      <c r="E296" s="142">
        <v>1176</v>
      </c>
      <c r="F296" s="212">
        <v>500</v>
      </c>
      <c r="G296" s="40">
        <v>2000</v>
      </c>
      <c r="H296" s="380">
        <v>2000</v>
      </c>
      <c r="I296" s="100">
        <v>2000</v>
      </c>
      <c r="J296" s="100">
        <v>2000</v>
      </c>
    </row>
    <row r="297" spans="1:10">
      <c r="A297" s="369" t="s">
        <v>296</v>
      </c>
      <c r="B297" s="366"/>
      <c r="C297" s="367"/>
      <c r="D297" s="145">
        <f t="shared" ref="D297:J297" si="47">D295+D296</f>
        <v>822</v>
      </c>
      <c r="E297" s="145">
        <f t="shared" si="47"/>
        <v>1744</v>
      </c>
      <c r="F297" s="145">
        <f t="shared" si="47"/>
        <v>1720</v>
      </c>
      <c r="G297" s="145">
        <f t="shared" si="47"/>
        <v>2000</v>
      </c>
      <c r="H297" s="395">
        <f t="shared" si="47"/>
        <v>3000</v>
      </c>
      <c r="I297" s="145">
        <f t="shared" si="47"/>
        <v>2500</v>
      </c>
      <c r="J297" s="145">
        <f t="shared" si="47"/>
        <v>2500</v>
      </c>
    </row>
    <row r="298" spans="1:10">
      <c r="A298" s="213" t="s">
        <v>225</v>
      </c>
      <c r="B298" s="214"/>
      <c r="C298" s="215"/>
      <c r="D298" s="86">
        <f t="shared" ref="D298:J298" si="48">SUM(D131+D136+D142+D147+D151+D155+D167+D173+D178+D184+D189+D195+D206+D215+D240+D250+D257+D280+D288+D292)+D297</f>
        <v>759693.31</v>
      </c>
      <c r="E298" s="86">
        <f t="shared" si="48"/>
        <v>832958</v>
      </c>
      <c r="F298" s="86">
        <f t="shared" si="48"/>
        <v>757158</v>
      </c>
      <c r="G298" s="86">
        <f t="shared" si="48"/>
        <v>973055</v>
      </c>
      <c r="H298" s="383">
        <f t="shared" si="48"/>
        <v>912150</v>
      </c>
      <c r="I298" s="86">
        <f t="shared" si="48"/>
        <v>826140</v>
      </c>
      <c r="J298" s="86">
        <f t="shared" si="48"/>
        <v>823940</v>
      </c>
    </row>
    <row r="299" spans="1:10">
      <c r="A299" s="216"/>
      <c r="B299" s="217"/>
      <c r="C299" s="218"/>
      <c r="D299" s="219"/>
      <c r="E299" s="219"/>
      <c r="F299" s="219"/>
      <c r="G299" s="220"/>
      <c r="H299" s="405"/>
      <c r="I299" s="221"/>
      <c r="J299" s="221"/>
    </row>
    <row r="300" spans="1:10" ht="34.5">
      <c r="A300" s="87"/>
      <c r="B300" s="88" t="s">
        <v>0</v>
      </c>
      <c r="C300" s="89" t="s">
        <v>226</v>
      </c>
      <c r="D300" s="15" t="s">
        <v>2</v>
      </c>
      <c r="E300" s="15" t="s">
        <v>2</v>
      </c>
      <c r="F300" s="16" t="s">
        <v>3</v>
      </c>
      <c r="G300" s="17" t="s">
        <v>249</v>
      </c>
      <c r="H300" s="384" t="s">
        <v>5</v>
      </c>
      <c r="I300" s="17" t="s">
        <v>5</v>
      </c>
      <c r="J300" s="17" t="s">
        <v>5</v>
      </c>
    </row>
    <row r="301" spans="1:10">
      <c r="A301" s="19" t="s">
        <v>6</v>
      </c>
      <c r="B301" s="19" t="s">
        <v>7</v>
      </c>
      <c r="C301" s="20"/>
      <c r="D301" s="90">
        <v>2012</v>
      </c>
      <c r="E301" s="21">
        <v>2013</v>
      </c>
      <c r="F301" s="22">
        <v>2014</v>
      </c>
      <c r="G301" s="23">
        <v>2014</v>
      </c>
      <c r="H301" s="385">
        <v>2015</v>
      </c>
      <c r="I301" s="25">
        <v>2016</v>
      </c>
      <c r="J301" s="25">
        <v>2017</v>
      </c>
    </row>
    <row r="302" spans="1:10">
      <c r="A302" s="152" t="s">
        <v>64</v>
      </c>
      <c r="B302" s="153"/>
      <c r="C302" s="154" t="s">
        <v>65</v>
      </c>
      <c r="D302" s="155"/>
      <c r="E302" s="155"/>
      <c r="F302" s="155"/>
      <c r="G302" s="156"/>
      <c r="H302" s="406"/>
      <c r="I302" s="157"/>
      <c r="J302" s="158"/>
    </row>
    <row r="303" spans="1:10">
      <c r="A303" s="34">
        <v>711</v>
      </c>
      <c r="B303" s="35">
        <v>41</v>
      </c>
      <c r="C303" s="36" t="s">
        <v>227</v>
      </c>
      <c r="D303" s="38">
        <v>28966.97</v>
      </c>
      <c r="E303" s="38">
        <v>0</v>
      </c>
      <c r="F303" s="71">
        <v>0</v>
      </c>
      <c r="G303" s="339">
        <v>0</v>
      </c>
      <c r="H303" s="380">
        <v>0</v>
      </c>
      <c r="I303" s="100">
        <v>0</v>
      </c>
      <c r="J303" s="100">
        <v>0</v>
      </c>
    </row>
    <row r="304" spans="1:10">
      <c r="A304" s="34">
        <v>716</v>
      </c>
      <c r="B304" s="35">
        <v>41</v>
      </c>
      <c r="C304" s="36" t="s">
        <v>298</v>
      </c>
      <c r="D304" s="38">
        <v>3000</v>
      </c>
      <c r="E304" s="38">
        <v>1500</v>
      </c>
      <c r="F304" s="71">
        <v>0</v>
      </c>
      <c r="G304" s="339">
        <v>1000</v>
      </c>
      <c r="H304" s="380">
        <v>0</v>
      </c>
      <c r="I304" s="100">
        <v>0</v>
      </c>
      <c r="J304" s="100">
        <v>0</v>
      </c>
    </row>
    <row r="305" spans="1:12">
      <c r="A305" s="34">
        <v>717</v>
      </c>
      <c r="B305" s="35"/>
      <c r="C305" s="36" t="s">
        <v>299</v>
      </c>
      <c r="D305" s="38"/>
      <c r="E305" s="38"/>
      <c r="F305" s="71"/>
      <c r="G305" s="339"/>
      <c r="H305" s="380"/>
      <c r="I305" s="100"/>
      <c r="J305" s="100"/>
    </row>
    <row r="306" spans="1:12">
      <c r="A306" s="34"/>
      <c r="B306" s="35">
        <v>41</v>
      </c>
      <c r="C306" s="36" t="s">
        <v>300</v>
      </c>
      <c r="D306" s="38">
        <v>750</v>
      </c>
      <c r="E306" s="38">
        <v>10433</v>
      </c>
      <c r="F306" s="71">
        <v>0</v>
      </c>
      <c r="G306" s="339">
        <v>0</v>
      </c>
      <c r="H306" s="380">
        <v>0</v>
      </c>
      <c r="I306" s="100">
        <v>0</v>
      </c>
      <c r="J306" s="100">
        <v>0</v>
      </c>
    </row>
    <row r="307" spans="1:12">
      <c r="A307" s="34"/>
      <c r="B307" s="35">
        <v>41</v>
      </c>
      <c r="C307" s="36" t="s">
        <v>301</v>
      </c>
      <c r="D307" s="38">
        <v>10039</v>
      </c>
      <c r="E307" s="38">
        <v>0</v>
      </c>
      <c r="F307" s="71">
        <v>0</v>
      </c>
      <c r="G307" s="339">
        <v>0</v>
      </c>
      <c r="H307" s="380">
        <v>0</v>
      </c>
      <c r="I307" s="100">
        <v>0</v>
      </c>
      <c r="J307" s="100">
        <v>0</v>
      </c>
    </row>
    <row r="308" spans="1:12">
      <c r="A308" s="34"/>
      <c r="B308" s="35">
        <v>41</v>
      </c>
      <c r="C308" s="36" t="s">
        <v>302</v>
      </c>
      <c r="D308" s="38">
        <v>350</v>
      </c>
      <c r="E308" s="38">
        <v>0</v>
      </c>
      <c r="F308" s="74">
        <v>0</v>
      </c>
      <c r="G308" s="340">
        <v>0</v>
      </c>
      <c r="H308" s="407">
        <v>0</v>
      </c>
      <c r="I308" s="209">
        <v>0</v>
      </c>
      <c r="J308" s="209">
        <v>0</v>
      </c>
    </row>
    <row r="309" spans="1:12">
      <c r="A309" s="34">
        <v>717</v>
      </c>
      <c r="B309" s="35"/>
      <c r="C309" s="36" t="s">
        <v>299</v>
      </c>
      <c r="D309" s="38"/>
      <c r="E309" s="38"/>
      <c r="F309" s="74"/>
      <c r="G309" s="340"/>
      <c r="H309" s="407"/>
      <c r="I309" s="209"/>
      <c r="J309" s="209">
        <v>0</v>
      </c>
    </row>
    <row r="310" spans="1:12">
      <c r="A310" s="34"/>
      <c r="B310" s="35">
        <v>41</v>
      </c>
      <c r="C310" s="36" t="s">
        <v>303</v>
      </c>
      <c r="D310" s="38">
        <v>0</v>
      </c>
      <c r="E310" s="38">
        <v>7140</v>
      </c>
      <c r="F310" s="74">
        <v>0</v>
      </c>
      <c r="G310" s="340">
        <v>5000</v>
      </c>
      <c r="H310" s="407">
        <v>2000</v>
      </c>
      <c r="I310" s="209">
        <v>0</v>
      </c>
      <c r="J310" s="209">
        <v>5000</v>
      </c>
    </row>
    <row r="311" spans="1:12">
      <c r="A311" s="34"/>
      <c r="B311" s="35">
        <v>41</v>
      </c>
      <c r="C311" s="36" t="s">
        <v>304</v>
      </c>
      <c r="D311" s="38">
        <v>0</v>
      </c>
      <c r="E311" s="38">
        <v>391694</v>
      </c>
      <c r="F311" s="74">
        <v>9368</v>
      </c>
      <c r="G311" s="340">
        <v>0</v>
      </c>
      <c r="H311" s="407">
        <v>0</v>
      </c>
      <c r="I311" s="209">
        <v>0</v>
      </c>
      <c r="J311" s="209">
        <v>0</v>
      </c>
    </row>
    <row r="312" spans="1:12">
      <c r="A312" s="34"/>
      <c r="B312" s="35">
        <v>111</v>
      </c>
      <c r="C312" s="42" t="s">
        <v>349</v>
      </c>
      <c r="D312" s="43">
        <v>0</v>
      </c>
      <c r="E312" s="43">
        <v>18750</v>
      </c>
      <c r="F312" s="74">
        <v>0</v>
      </c>
      <c r="G312" s="340">
        <v>0</v>
      </c>
      <c r="H312" s="407">
        <v>0</v>
      </c>
      <c r="I312" s="209">
        <v>0</v>
      </c>
      <c r="J312" s="209">
        <v>0</v>
      </c>
    </row>
    <row r="313" spans="1:12">
      <c r="A313" s="34"/>
      <c r="B313" s="35">
        <v>111</v>
      </c>
      <c r="C313" s="42" t="s">
        <v>305</v>
      </c>
      <c r="D313" s="43">
        <v>0</v>
      </c>
      <c r="E313" s="43">
        <v>410020</v>
      </c>
      <c r="F313" s="70">
        <v>0</v>
      </c>
      <c r="G313" s="339">
        <v>0</v>
      </c>
      <c r="H313" s="380">
        <v>0</v>
      </c>
      <c r="I313" s="100">
        <v>0</v>
      </c>
      <c r="J313" s="100">
        <v>0</v>
      </c>
      <c r="K313" s="427"/>
      <c r="L313" s="428"/>
    </row>
    <row r="314" spans="1:12">
      <c r="A314" s="34"/>
      <c r="B314" s="35">
        <v>45</v>
      </c>
      <c r="C314" s="36" t="s">
        <v>306</v>
      </c>
      <c r="D314" s="43">
        <v>0</v>
      </c>
      <c r="E314" s="43">
        <v>867313</v>
      </c>
      <c r="F314" s="74">
        <v>0</v>
      </c>
      <c r="G314" s="340">
        <v>0</v>
      </c>
      <c r="H314" s="380">
        <v>0</v>
      </c>
      <c r="I314" s="100">
        <v>0</v>
      </c>
      <c r="J314" s="100">
        <v>0</v>
      </c>
    </row>
    <row r="315" spans="1:12">
      <c r="A315" s="34"/>
      <c r="B315" s="35">
        <v>41</v>
      </c>
      <c r="C315" s="36" t="s">
        <v>350</v>
      </c>
      <c r="D315" s="43">
        <v>0</v>
      </c>
      <c r="E315" s="43">
        <v>112547</v>
      </c>
      <c r="F315" s="74">
        <v>0</v>
      </c>
      <c r="G315" s="340">
        <v>0</v>
      </c>
      <c r="H315" s="380">
        <v>0</v>
      </c>
      <c r="I315" s="100">
        <v>0</v>
      </c>
      <c r="J315" s="100">
        <v>0</v>
      </c>
    </row>
    <row r="316" spans="1:12">
      <c r="A316" s="34">
        <v>716</v>
      </c>
      <c r="B316" s="35">
        <v>41</v>
      </c>
      <c r="C316" s="36" t="s">
        <v>307</v>
      </c>
      <c r="D316" s="43">
        <v>0</v>
      </c>
      <c r="E316" s="43">
        <v>0</v>
      </c>
      <c r="F316" s="74">
        <v>1650</v>
      </c>
      <c r="G316" s="339">
        <v>0</v>
      </c>
      <c r="H316" s="380">
        <v>0</v>
      </c>
      <c r="I316" s="100">
        <v>0</v>
      </c>
      <c r="J316" s="100">
        <v>0</v>
      </c>
    </row>
    <row r="317" spans="1:12">
      <c r="A317" s="34">
        <v>717</v>
      </c>
      <c r="B317" s="35"/>
      <c r="C317" s="36" t="s">
        <v>299</v>
      </c>
      <c r="D317" s="43"/>
      <c r="E317" s="43"/>
      <c r="F317" s="74"/>
      <c r="G317" s="339"/>
      <c r="H317" s="380"/>
      <c r="I317" s="100"/>
      <c r="J317" s="100"/>
    </row>
    <row r="318" spans="1:12">
      <c r="A318" s="34"/>
      <c r="B318" s="35">
        <v>41</v>
      </c>
      <c r="C318" s="36" t="s">
        <v>308</v>
      </c>
      <c r="D318" s="43">
        <v>0</v>
      </c>
      <c r="E318" s="43">
        <v>0</v>
      </c>
      <c r="F318" s="74">
        <v>5382</v>
      </c>
      <c r="G318" s="339">
        <v>6000</v>
      </c>
      <c r="H318" s="380">
        <v>0</v>
      </c>
      <c r="I318" s="100">
        <v>0</v>
      </c>
      <c r="J318" s="100">
        <v>0</v>
      </c>
    </row>
    <row r="319" spans="1:12" ht="15" customHeight="1">
      <c r="A319" s="34"/>
      <c r="B319" s="35">
        <v>41</v>
      </c>
      <c r="C319" s="36" t="s">
        <v>309</v>
      </c>
      <c r="D319" s="38">
        <v>0</v>
      </c>
      <c r="E319" s="38">
        <v>0</v>
      </c>
      <c r="F319" s="71">
        <v>1500</v>
      </c>
      <c r="G319" s="339">
        <v>4000</v>
      </c>
      <c r="H319" s="380">
        <v>0</v>
      </c>
      <c r="I319" s="100">
        <v>0</v>
      </c>
      <c r="J319" s="100">
        <v>0</v>
      </c>
    </row>
    <row r="320" spans="1:12">
      <c r="A320" s="34"/>
      <c r="B320" s="35">
        <v>41</v>
      </c>
      <c r="C320" s="36" t="s">
        <v>310</v>
      </c>
      <c r="D320" s="38">
        <v>0</v>
      </c>
      <c r="E320" s="38">
        <v>0</v>
      </c>
      <c r="F320" s="71">
        <v>18990</v>
      </c>
      <c r="G320" s="340">
        <v>41000</v>
      </c>
      <c r="H320" s="407">
        <v>0</v>
      </c>
      <c r="I320" s="209">
        <v>0</v>
      </c>
      <c r="J320" s="209">
        <v>0</v>
      </c>
    </row>
    <row r="321" spans="1:10">
      <c r="A321" s="34"/>
      <c r="B321" s="35">
        <v>41</v>
      </c>
      <c r="C321" s="42" t="s">
        <v>311</v>
      </c>
      <c r="D321" s="38">
        <v>0</v>
      </c>
      <c r="E321" s="38">
        <v>0</v>
      </c>
      <c r="F321" s="71">
        <v>13990</v>
      </c>
      <c r="G321" s="340">
        <v>25000</v>
      </c>
      <c r="H321" s="407">
        <v>0</v>
      </c>
      <c r="I321" s="209">
        <v>0</v>
      </c>
      <c r="J321" s="209">
        <v>0</v>
      </c>
    </row>
    <row r="322" spans="1:10">
      <c r="A322" s="34"/>
      <c r="B322" s="35">
        <v>41</v>
      </c>
      <c r="C322" s="36" t="s">
        <v>312</v>
      </c>
      <c r="D322" s="38">
        <v>0</v>
      </c>
      <c r="E322" s="38">
        <v>0</v>
      </c>
      <c r="F322" s="74">
        <v>2358</v>
      </c>
      <c r="G322" s="340">
        <v>10000</v>
      </c>
      <c r="H322" s="407">
        <v>0</v>
      </c>
      <c r="I322" s="209">
        <v>0</v>
      </c>
      <c r="J322" s="209">
        <v>5000</v>
      </c>
    </row>
    <row r="323" spans="1:10">
      <c r="A323" s="34"/>
      <c r="B323" s="35">
        <v>41</v>
      </c>
      <c r="C323" s="42" t="s">
        <v>313</v>
      </c>
      <c r="D323" s="43">
        <v>0</v>
      </c>
      <c r="E323" s="43">
        <v>0</v>
      </c>
      <c r="F323" s="70">
        <v>5425</v>
      </c>
      <c r="G323" s="340">
        <v>10000</v>
      </c>
      <c r="H323" s="407">
        <v>0</v>
      </c>
      <c r="I323" s="209">
        <v>0</v>
      </c>
      <c r="J323" s="209">
        <v>0</v>
      </c>
    </row>
    <row r="324" spans="1:10">
      <c r="A324" s="34"/>
      <c r="B324" s="35">
        <v>41</v>
      </c>
      <c r="C324" s="42" t="s">
        <v>314</v>
      </c>
      <c r="D324" s="43">
        <v>0</v>
      </c>
      <c r="E324" s="43">
        <v>0</v>
      </c>
      <c r="F324" s="70">
        <v>97135</v>
      </c>
      <c r="G324" s="340">
        <v>150000</v>
      </c>
      <c r="H324" s="407">
        <v>0</v>
      </c>
      <c r="I324" s="209">
        <v>0</v>
      </c>
      <c r="J324" s="209">
        <v>0</v>
      </c>
    </row>
    <row r="325" spans="1:10">
      <c r="A325" s="34"/>
      <c r="B325" s="35">
        <v>41</v>
      </c>
      <c r="C325" s="42" t="s">
        <v>315</v>
      </c>
      <c r="D325" s="43">
        <v>0</v>
      </c>
      <c r="E325" s="43">
        <v>0</v>
      </c>
      <c r="F325" s="70">
        <v>10000</v>
      </c>
      <c r="G325" s="339">
        <v>0</v>
      </c>
      <c r="H325" s="380">
        <v>0</v>
      </c>
      <c r="I325" s="100">
        <v>0</v>
      </c>
      <c r="J325" s="100">
        <v>0</v>
      </c>
    </row>
    <row r="326" spans="1:10">
      <c r="A326" s="34"/>
      <c r="B326" s="72">
        <v>41</v>
      </c>
      <c r="C326" s="338" t="s">
        <v>316</v>
      </c>
      <c r="D326" s="222">
        <v>0</v>
      </c>
      <c r="E326" s="222">
        <v>0</v>
      </c>
      <c r="F326" s="74">
        <v>3510</v>
      </c>
      <c r="G326" s="340">
        <v>6000</v>
      </c>
      <c r="H326" s="407">
        <v>60000</v>
      </c>
      <c r="I326" s="209">
        <v>0</v>
      </c>
      <c r="J326" s="209">
        <v>0</v>
      </c>
    </row>
    <row r="327" spans="1:10" ht="24.75">
      <c r="A327" s="34"/>
      <c r="B327" s="72">
        <v>41</v>
      </c>
      <c r="C327" s="338" t="s">
        <v>317</v>
      </c>
      <c r="D327" s="222">
        <v>0</v>
      </c>
      <c r="E327" s="222">
        <v>0</v>
      </c>
      <c r="F327" s="74">
        <v>12581</v>
      </c>
      <c r="G327" s="340">
        <v>10000</v>
      </c>
      <c r="H327" s="407">
        <v>0</v>
      </c>
      <c r="I327" s="209">
        <v>0</v>
      </c>
      <c r="J327" s="209">
        <v>0</v>
      </c>
    </row>
    <row r="328" spans="1:10" ht="24.75">
      <c r="A328" s="34"/>
      <c r="B328" s="72">
        <v>43</v>
      </c>
      <c r="C328" s="36" t="s">
        <v>318</v>
      </c>
      <c r="D328" s="38">
        <v>0</v>
      </c>
      <c r="E328" s="38">
        <v>0</v>
      </c>
      <c r="F328" s="71">
        <v>7098</v>
      </c>
      <c r="G328" s="340">
        <v>13500</v>
      </c>
      <c r="H328" s="407">
        <v>1000</v>
      </c>
      <c r="I328" s="209">
        <v>0</v>
      </c>
      <c r="J328" s="209">
        <v>0</v>
      </c>
    </row>
    <row r="329" spans="1:10">
      <c r="A329" s="34"/>
      <c r="B329" s="72">
        <v>41</v>
      </c>
      <c r="C329" s="36" t="s">
        <v>345</v>
      </c>
      <c r="D329" s="38">
        <v>0</v>
      </c>
      <c r="E329" s="38">
        <v>0</v>
      </c>
      <c r="F329" s="223">
        <v>0</v>
      </c>
      <c r="G329" s="340">
        <v>0</v>
      </c>
      <c r="H329" s="407">
        <v>5000</v>
      </c>
      <c r="I329" s="209">
        <v>0</v>
      </c>
      <c r="J329" s="209">
        <v>0</v>
      </c>
    </row>
    <row r="330" spans="1:10">
      <c r="A330" s="34"/>
      <c r="B330" s="72">
        <v>41</v>
      </c>
      <c r="C330" s="36" t="s">
        <v>319</v>
      </c>
      <c r="D330" s="38">
        <v>0</v>
      </c>
      <c r="E330" s="38">
        <v>0</v>
      </c>
      <c r="F330" s="223">
        <v>0</v>
      </c>
      <c r="G330" s="340">
        <v>3000</v>
      </c>
      <c r="H330" s="407">
        <v>0</v>
      </c>
      <c r="I330" s="209">
        <v>0</v>
      </c>
      <c r="J330" s="209">
        <v>0</v>
      </c>
    </row>
    <row r="331" spans="1:10">
      <c r="A331" s="34"/>
      <c r="B331" s="72">
        <v>41</v>
      </c>
      <c r="C331" s="36" t="s">
        <v>320</v>
      </c>
      <c r="D331" s="38">
        <v>0</v>
      </c>
      <c r="E331" s="38">
        <v>0</v>
      </c>
      <c r="F331" s="223">
        <v>0</v>
      </c>
      <c r="G331" s="339">
        <v>15000</v>
      </c>
      <c r="H331" s="407">
        <v>30000</v>
      </c>
      <c r="I331" s="209">
        <v>0</v>
      </c>
      <c r="J331" s="209">
        <v>0</v>
      </c>
    </row>
    <row r="332" spans="1:10">
      <c r="A332" s="34">
        <v>716</v>
      </c>
      <c r="B332" s="72"/>
      <c r="C332" s="36" t="s">
        <v>321</v>
      </c>
      <c r="D332" s="38"/>
      <c r="E332" s="38"/>
      <c r="F332" s="74"/>
      <c r="G332" s="340"/>
      <c r="H332" s="407"/>
      <c r="I332" s="209"/>
      <c r="J332" s="209"/>
    </row>
    <row r="333" spans="1:10">
      <c r="A333" s="34"/>
      <c r="B333" s="72">
        <v>41</v>
      </c>
      <c r="C333" s="36" t="s">
        <v>322</v>
      </c>
      <c r="D333" s="38">
        <v>0</v>
      </c>
      <c r="E333" s="38">
        <v>0</v>
      </c>
      <c r="F333" s="224">
        <v>0</v>
      </c>
      <c r="G333" s="340">
        <v>5000</v>
      </c>
      <c r="H333" s="407">
        <v>6000</v>
      </c>
      <c r="I333" s="209">
        <v>0</v>
      </c>
      <c r="J333" s="209">
        <v>0</v>
      </c>
    </row>
    <row r="334" spans="1:10">
      <c r="A334" s="34"/>
      <c r="B334" s="72">
        <v>41</v>
      </c>
      <c r="C334" s="36" t="s">
        <v>323</v>
      </c>
      <c r="D334" s="38">
        <v>0</v>
      </c>
      <c r="E334" s="38">
        <v>0</v>
      </c>
      <c r="F334" s="224">
        <v>0</v>
      </c>
      <c r="G334" s="340">
        <v>6090</v>
      </c>
      <c r="H334" s="407">
        <v>3500</v>
      </c>
      <c r="I334" s="209">
        <v>0</v>
      </c>
      <c r="J334" s="209">
        <v>0</v>
      </c>
    </row>
    <row r="335" spans="1:10">
      <c r="A335" s="34"/>
      <c r="B335" s="72">
        <v>41</v>
      </c>
      <c r="C335" s="36" t="s">
        <v>324</v>
      </c>
      <c r="D335" s="38">
        <v>0</v>
      </c>
      <c r="E335" s="38">
        <v>0</v>
      </c>
      <c r="F335" s="224">
        <v>0</v>
      </c>
      <c r="G335" s="340">
        <v>0</v>
      </c>
      <c r="H335" s="407">
        <v>2000</v>
      </c>
      <c r="I335" s="209">
        <v>0</v>
      </c>
      <c r="J335" s="209">
        <v>0</v>
      </c>
    </row>
    <row r="336" spans="1:10">
      <c r="A336" s="34"/>
      <c r="B336" s="72">
        <v>41</v>
      </c>
      <c r="C336" s="36" t="s">
        <v>325</v>
      </c>
      <c r="D336" s="38">
        <v>0</v>
      </c>
      <c r="E336" s="38">
        <v>0</v>
      </c>
      <c r="F336" s="224">
        <v>0</v>
      </c>
      <c r="G336" s="340">
        <v>0</v>
      </c>
      <c r="H336" s="407">
        <v>2000</v>
      </c>
      <c r="I336" s="209">
        <v>0</v>
      </c>
      <c r="J336" s="209">
        <v>0</v>
      </c>
    </row>
    <row r="337" spans="1:10" ht="15" customHeight="1">
      <c r="A337" s="34"/>
      <c r="B337" s="72">
        <v>41</v>
      </c>
      <c r="C337" s="36" t="s">
        <v>326</v>
      </c>
      <c r="D337" s="38">
        <v>0</v>
      </c>
      <c r="E337" s="38">
        <v>0</v>
      </c>
      <c r="F337" s="224">
        <v>0</v>
      </c>
      <c r="G337" s="340">
        <v>0</v>
      </c>
      <c r="H337" s="407">
        <v>5000</v>
      </c>
      <c r="I337" s="209">
        <v>0</v>
      </c>
      <c r="J337" s="209">
        <v>0</v>
      </c>
    </row>
    <row r="338" spans="1:10" ht="15" customHeight="1">
      <c r="A338" s="34"/>
      <c r="B338" s="72">
        <v>41</v>
      </c>
      <c r="C338" s="36" t="s">
        <v>347</v>
      </c>
      <c r="D338" s="38">
        <v>0</v>
      </c>
      <c r="E338" s="38">
        <v>0</v>
      </c>
      <c r="F338" s="224">
        <v>0</v>
      </c>
      <c r="G338" s="340">
        <v>0</v>
      </c>
      <c r="H338" s="407">
        <v>5000</v>
      </c>
      <c r="I338" s="209">
        <v>0</v>
      </c>
      <c r="J338" s="209">
        <v>0</v>
      </c>
    </row>
    <row r="339" spans="1:10" ht="15" customHeight="1">
      <c r="A339" s="34">
        <v>717</v>
      </c>
      <c r="B339" s="72" t="s">
        <v>327</v>
      </c>
      <c r="C339" s="36" t="s">
        <v>299</v>
      </c>
      <c r="D339" s="38"/>
      <c r="E339" s="38"/>
      <c r="F339" s="224"/>
      <c r="G339" s="340"/>
      <c r="H339" s="407"/>
      <c r="I339" s="209"/>
      <c r="J339" s="209"/>
    </row>
    <row r="340" spans="1:10">
      <c r="A340" s="34"/>
      <c r="B340" s="72">
        <v>41</v>
      </c>
      <c r="C340" s="225" t="s">
        <v>322</v>
      </c>
      <c r="D340" s="38">
        <v>0</v>
      </c>
      <c r="E340" s="38">
        <v>0</v>
      </c>
      <c r="F340" s="223">
        <v>0</v>
      </c>
      <c r="G340" s="340">
        <v>10000</v>
      </c>
      <c r="H340" s="407">
        <v>0</v>
      </c>
      <c r="I340" s="209">
        <v>90000</v>
      </c>
      <c r="J340" s="209">
        <v>0</v>
      </c>
    </row>
    <row r="341" spans="1:10">
      <c r="A341" s="34"/>
      <c r="B341" s="35">
        <v>45</v>
      </c>
      <c r="C341" s="225" t="s">
        <v>346</v>
      </c>
      <c r="D341" s="38">
        <v>0</v>
      </c>
      <c r="E341" s="38">
        <v>0</v>
      </c>
      <c r="F341" s="223">
        <v>0</v>
      </c>
      <c r="G341" s="340">
        <v>0</v>
      </c>
      <c r="H341" s="407">
        <v>75000</v>
      </c>
      <c r="I341" s="209"/>
      <c r="J341" s="209"/>
    </row>
    <row r="342" spans="1:10">
      <c r="A342" s="34"/>
      <c r="B342" s="35">
        <v>41</v>
      </c>
      <c r="C342" s="225" t="s">
        <v>328</v>
      </c>
      <c r="D342" s="38">
        <v>0</v>
      </c>
      <c r="E342" s="38">
        <v>0</v>
      </c>
      <c r="F342" s="223">
        <v>0</v>
      </c>
      <c r="G342" s="340">
        <v>15000</v>
      </c>
      <c r="H342" s="407">
        <v>4000</v>
      </c>
      <c r="I342" s="209">
        <v>0</v>
      </c>
      <c r="J342" s="209">
        <v>0</v>
      </c>
    </row>
    <row r="343" spans="1:10">
      <c r="A343" s="34"/>
      <c r="B343" s="35">
        <v>41</v>
      </c>
      <c r="C343" s="225" t="s">
        <v>329</v>
      </c>
      <c r="D343" s="38">
        <v>0</v>
      </c>
      <c r="E343" s="38">
        <v>0</v>
      </c>
      <c r="F343" s="223">
        <v>0</v>
      </c>
      <c r="G343" s="340">
        <v>0</v>
      </c>
      <c r="H343" s="407">
        <v>10000</v>
      </c>
      <c r="I343" s="209">
        <v>0</v>
      </c>
      <c r="J343" s="209">
        <v>0</v>
      </c>
    </row>
    <row r="344" spans="1:10">
      <c r="A344" s="34"/>
      <c r="B344" s="35">
        <v>41</v>
      </c>
      <c r="C344" s="225" t="s">
        <v>330</v>
      </c>
      <c r="D344" s="38">
        <v>0</v>
      </c>
      <c r="E344" s="38">
        <v>0</v>
      </c>
      <c r="F344" s="223">
        <v>0</v>
      </c>
      <c r="G344" s="340">
        <v>0</v>
      </c>
      <c r="H344" s="407">
        <v>3000</v>
      </c>
      <c r="I344" s="209">
        <v>0</v>
      </c>
      <c r="J344" s="209">
        <v>0</v>
      </c>
    </row>
    <row r="345" spans="1:10">
      <c r="A345" s="34"/>
      <c r="B345" s="35">
        <v>41</v>
      </c>
      <c r="C345" s="225" t="s">
        <v>331</v>
      </c>
      <c r="D345" s="38">
        <v>0</v>
      </c>
      <c r="E345" s="38">
        <v>0</v>
      </c>
      <c r="F345" s="223">
        <v>0</v>
      </c>
      <c r="G345" s="340">
        <v>0</v>
      </c>
      <c r="H345" s="407">
        <v>20000</v>
      </c>
      <c r="I345" s="209">
        <v>0</v>
      </c>
      <c r="J345" s="209">
        <v>0</v>
      </c>
    </row>
    <row r="346" spans="1:10">
      <c r="A346" s="34"/>
      <c r="B346" s="35">
        <v>41</v>
      </c>
      <c r="C346" s="225" t="s">
        <v>332</v>
      </c>
      <c r="D346" s="38">
        <v>0</v>
      </c>
      <c r="E346" s="38">
        <v>0</v>
      </c>
      <c r="F346" s="223">
        <v>0</v>
      </c>
      <c r="G346" s="340">
        <v>0</v>
      </c>
      <c r="H346" s="407">
        <v>12000</v>
      </c>
      <c r="I346" s="209">
        <v>0</v>
      </c>
      <c r="J346" s="209">
        <v>0</v>
      </c>
    </row>
    <row r="347" spans="1:10">
      <c r="A347" s="34"/>
      <c r="B347" s="35">
        <v>41</v>
      </c>
      <c r="C347" s="225" t="s">
        <v>333</v>
      </c>
      <c r="D347" s="38">
        <v>0</v>
      </c>
      <c r="E347" s="38">
        <v>0</v>
      </c>
      <c r="F347" s="223">
        <v>0</v>
      </c>
      <c r="G347" s="340">
        <v>0</v>
      </c>
      <c r="H347" s="407">
        <v>11800</v>
      </c>
      <c r="I347" s="209">
        <v>0</v>
      </c>
      <c r="J347" s="209">
        <v>0</v>
      </c>
    </row>
    <row r="348" spans="1:10">
      <c r="A348" s="34"/>
      <c r="B348" s="35">
        <v>41</v>
      </c>
      <c r="C348" s="225" t="s">
        <v>357</v>
      </c>
      <c r="D348" s="38">
        <v>0</v>
      </c>
      <c r="E348" s="38">
        <v>0</v>
      </c>
      <c r="F348" s="223">
        <v>0</v>
      </c>
      <c r="G348" s="340">
        <v>0</v>
      </c>
      <c r="H348" s="407">
        <v>57110</v>
      </c>
      <c r="I348" s="209">
        <v>0</v>
      </c>
      <c r="J348" s="209">
        <v>0</v>
      </c>
    </row>
    <row r="349" spans="1:10">
      <c r="A349" s="34"/>
      <c r="B349" s="35">
        <v>41</v>
      </c>
      <c r="C349" s="225" t="s">
        <v>358</v>
      </c>
      <c r="D349" s="38">
        <v>0</v>
      </c>
      <c r="E349" s="38">
        <v>0</v>
      </c>
      <c r="F349" s="223">
        <v>0</v>
      </c>
      <c r="G349" s="340">
        <v>0</v>
      </c>
      <c r="H349" s="407">
        <v>15000</v>
      </c>
      <c r="I349" s="209">
        <v>0</v>
      </c>
      <c r="J349" s="209">
        <v>0</v>
      </c>
    </row>
    <row r="350" spans="1:10" ht="24.75">
      <c r="A350" s="34"/>
      <c r="B350" s="35" t="s">
        <v>361</v>
      </c>
      <c r="C350" s="225" t="s">
        <v>362</v>
      </c>
      <c r="D350" s="38">
        <v>0</v>
      </c>
      <c r="E350" s="38">
        <v>0</v>
      </c>
      <c r="F350" s="223">
        <v>0</v>
      </c>
      <c r="G350" s="340">
        <v>0</v>
      </c>
      <c r="H350" s="407">
        <v>1085050</v>
      </c>
      <c r="I350" s="209">
        <v>0</v>
      </c>
      <c r="J350" s="209">
        <v>0</v>
      </c>
    </row>
    <row r="351" spans="1:10">
      <c r="A351" s="34"/>
      <c r="B351" s="35">
        <v>41</v>
      </c>
      <c r="C351" s="225" t="s">
        <v>334</v>
      </c>
      <c r="D351" s="38">
        <v>0</v>
      </c>
      <c r="E351" s="38">
        <v>0</v>
      </c>
      <c r="F351" s="223">
        <v>0</v>
      </c>
      <c r="G351" s="340">
        <v>0</v>
      </c>
      <c r="H351" s="407">
        <v>0</v>
      </c>
      <c r="I351" s="209">
        <v>15000</v>
      </c>
      <c r="J351" s="209">
        <v>0</v>
      </c>
    </row>
    <row r="352" spans="1:10">
      <c r="A352" s="83" t="s">
        <v>228</v>
      </c>
      <c r="B352" s="84"/>
      <c r="C352" s="85"/>
      <c r="D352" s="226">
        <f t="shared" ref="D352:J352" si="49">SUM(D303:D351)</f>
        <v>43105.97</v>
      </c>
      <c r="E352" s="226">
        <f t="shared" si="49"/>
        <v>1819397</v>
      </c>
      <c r="F352" s="226">
        <f t="shared" si="49"/>
        <v>188987</v>
      </c>
      <c r="G352" s="226">
        <f t="shared" si="49"/>
        <v>335590</v>
      </c>
      <c r="H352" s="408">
        <f>SUM(H303:H351)</f>
        <v>1414460</v>
      </c>
      <c r="I352" s="226">
        <f t="shared" si="49"/>
        <v>105000</v>
      </c>
      <c r="J352" s="226">
        <f t="shared" si="49"/>
        <v>10000</v>
      </c>
    </row>
    <row r="353" spans="1:10">
      <c r="A353" s="227"/>
      <c r="B353" s="228"/>
      <c r="C353" s="229"/>
      <c r="D353" s="230"/>
      <c r="E353" s="230"/>
      <c r="F353" s="230"/>
      <c r="G353" s="231"/>
      <c r="H353" s="409"/>
      <c r="I353" s="232"/>
      <c r="J353" s="151"/>
    </row>
    <row r="354" spans="1:10" ht="34.5">
      <c r="A354" s="87"/>
      <c r="B354" s="88" t="s">
        <v>0</v>
      </c>
      <c r="C354" s="89" t="s">
        <v>229</v>
      </c>
      <c r="D354" s="15" t="s">
        <v>2</v>
      </c>
      <c r="E354" s="15" t="s">
        <v>2</v>
      </c>
      <c r="F354" s="16" t="s">
        <v>3</v>
      </c>
      <c r="G354" s="17" t="s">
        <v>4</v>
      </c>
      <c r="H354" s="384" t="s">
        <v>5</v>
      </c>
      <c r="I354" s="17" t="s">
        <v>5</v>
      </c>
      <c r="J354" s="17" t="s">
        <v>5</v>
      </c>
    </row>
    <row r="355" spans="1:10">
      <c r="A355" s="19" t="s">
        <v>6</v>
      </c>
      <c r="B355" s="19" t="s">
        <v>7</v>
      </c>
      <c r="C355" s="20"/>
      <c r="D355" s="90">
        <v>2012</v>
      </c>
      <c r="E355" s="21">
        <v>2013</v>
      </c>
      <c r="F355" s="22">
        <v>2014</v>
      </c>
      <c r="G355" s="23">
        <v>2014</v>
      </c>
      <c r="H355" s="385">
        <v>2015</v>
      </c>
      <c r="I355" s="25">
        <v>2016</v>
      </c>
      <c r="J355" s="25">
        <v>2017</v>
      </c>
    </row>
    <row r="356" spans="1:10">
      <c r="A356" s="152" t="s">
        <v>116</v>
      </c>
      <c r="B356" s="153"/>
      <c r="C356" s="154" t="s">
        <v>117</v>
      </c>
      <c r="D356" s="155"/>
      <c r="E356" s="155"/>
      <c r="F356" s="155"/>
      <c r="G356" s="121"/>
      <c r="H356" s="391"/>
      <c r="I356" s="122"/>
      <c r="J356" s="123"/>
    </row>
    <row r="357" spans="1:10">
      <c r="A357" s="34">
        <v>821005</v>
      </c>
      <c r="B357" s="35">
        <v>41</v>
      </c>
      <c r="C357" s="36" t="s">
        <v>230</v>
      </c>
      <c r="D357" s="38">
        <v>13194.6</v>
      </c>
      <c r="E357" s="38">
        <v>13195</v>
      </c>
      <c r="F357" s="71">
        <v>13195</v>
      </c>
      <c r="G357" s="40">
        <v>13200</v>
      </c>
      <c r="H357" s="410">
        <v>13200</v>
      </c>
      <c r="I357" s="41">
        <v>13200</v>
      </c>
      <c r="J357" s="41">
        <v>13200</v>
      </c>
    </row>
    <row r="358" spans="1:10">
      <c r="A358" s="34">
        <v>821005</v>
      </c>
      <c r="B358" s="35">
        <v>41</v>
      </c>
      <c r="C358" s="36" t="s">
        <v>231</v>
      </c>
      <c r="D358" s="38">
        <v>0</v>
      </c>
      <c r="E358" s="38">
        <v>8368</v>
      </c>
      <c r="F358" s="71">
        <v>24900</v>
      </c>
      <c r="G358" s="40">
        <v>24000</v>
      </c>
      <c r="H358" s="410">
        <v>25000</v>
      </c>
      <c r="I358" s="41">
        <v>25000</v>
      </c>
      <c r="J358" s="41">
        <v>25000</v>
      </c>
    </row>
    <row r="359" spans="1:10">
      <c r="A359" s="83" t="s">
        <v>119</v>
      </c>
      <c r="B359" s="84"/>
      <c r="C359" s="85"/>
      <c r="D359" s="86">
        <f t="shared" ref="D359:J359" si="50">SUM(D357:D358)</f>
        <v>13194.6</v>
      </c>
      <c r="E359" s="86">
        <f t="shared" si="50"/>
        <v>21563</v>
      </c>
      <c r="F359" s="86">
        <f t="shared" si="50"/>
        <v>38095</v>
      </c>
      <c r="G359" s="86">
        <f t="shared" si="50"/>
        <v>37200</v>
      </c>
      <c r="H359" s="383">
        <f t="shared" si="50"/>
        <v>38200</v>
      </c>
      <c r="I359" s="86">
        <f t="shared" si="50"/>
        <v>38200</v>
      </c>
      <c r="J359" s="86">
        <f t="shared" si="50"/>
        <v>38200</v>
      </c>
    </row>
    <row r="360" spans="1:10">
      <c r="A360" s="233"/>
      <c r="B360" s="172"/>
      <c r="C360" s="173"/>
      <c r="D360" s="174"/>
      <c r="E360" s="174"/>
      <c r="F360" s="174"/>
      <c r="G360" s="191"/>
      <c r="H360" s="399"/>
      <c r="I360" s="211"/>
      <c r="J360" s="234"/>
    </row>
    <row r="361" spans="1:10">
      <c r="A361" s="235"/>
      <c r="B361" s="236"/>
      <c r="C361" s="237" t="s">
        <v>63</v>
      </c>
      <c r="D361" s="109">
        <f t="shared" ref="D361:J361" si="51">SUM(D298)</f>
        <v>759693.31</v>
      </c>
      <c r="E361" s="109">
        <f t="shared" si="51"/>
        <v>832958</v>
      </c>
      <c r="F361" s="341">
        <f t="shared" si="51"/>
        <v>757158</v>
      </c>
      <c r="G361" s="341">
        <f t="shared" si="51"/>
        <v>973055</v>
      </c>
      <c r="H361" s="411">
        <f t="shared" si="51"/>
        <v>912150</v>
      </c>
      <c r="I361" s="341">
        <f t="shared" si="51"/>
        <v>826140</v>
      </c>
      <c r="J361" s="341">
        <f t="shared" si="51"/>
        <v>823940</v>
      </c>
    </row>
    <row r="362" spans="1:10">
      <c r="A362" s="235"/>
      <c r="B362" s="236"/>
      <c r="C362" s="237" t="s">
        <v>232</v>
      </c>
      <c r="D362" s="109">
        <f t="shared" ref="D362:J362" si="52">SUM(D352)</f>
        <v>43105.97</v>
      </c>
      <c r="E362" s="109">
        <f t="shared" si="52"/>
        <v>1819397</v>
      </c>
      <c r="F362" s="341">
        <f t="shared" si="52"/>
        <v>188987</v>
      </c>
      <c r="G362" s="341">
        <f t="shared" si="52"/>
        <v>335590</v>
      </c>
      <c r="H362" s="411">
        <f t="shared" si="52"/>
        <v>1414460</v>
      </c>
      <c r="I362" s="341">
        <f t="shared" si="52"/>
        <v>105000</v>
      </c>
      <c r="J362" s="341">
        <f t="shared" si="52"/>
        <v>10000</v>
      </c>
    </row>
    <row r="363" spans="1:10">
      <c r="A363" s="235"/>
      <c r="B363" s="236"/>
      <c r="C363" s="237" t="s">
        <v>229</v>
      </c>
      <c r="D363" s="109">
        <f>SUM(D359)</f>
        <v>13194.6</v>
      </c>
      <c r="E363" s="109">
        <f>SUM(E359)</f>
        <v>21563</v>
      </c>
      <c r="F363" s="341">
        <f t="shared" ref="F363:J363" si="53">SUM(F359)</f>
        <v>38095</v>
      </c>
      <c r="G363" s="341">
        <f t="shared" si="53"/>
        <v>37200</v>
      </c>
      <c r="H363" s="411">
        <f t="shared" si="53"/>
        <v>38200</v>
      </c>
      <c r="I363" s="341">
        <f t="shared" si="53"/>
        <v>38200</v>
      </c>
      <c r="J363" s="341">
        <f t="shared" si="53"/>
        <v>38200</v>
      </c>
    </row>
    <row r="364" spans="1:10">
      <c r="A364" s="239"/>
      <c r="B364" s="240"/>
      <c r="C364" s="241" t="s">
        <v>233</v>
      </c>
      <c r="D364" s="242">
        <f>SUM(D361:D363)</f>
        <v>815993.88</v>
      </c>
      <c r="E364" s="242">
        <f>SUM(E361:E363)</f>
        <v>2673918</v>
      </c>
      <c r="F364" s="242">
        <f t="shared" ref="F364:J364" si="54">SUM(F361:F363)</f>
        <v>984240</v>
      </c>
      <c r="G364" s="242">
        <f t="shared" si="54"/>
        <v>1345845</v>
      </c>
      <c r="H364" s="412">
        <f t="shared" si="54"/>
        <v>2364810</v>
      </c>
      <c r="I364" s="242">
        <f t="shared" si="54"/>
        <v>969340</v>
      </c>
      <c r="J364" s="242">
        <f t="shared" si="54"/>
        <v>872140</v>
      </c>
    </row>
    <row r="365" spans="1:10">
      <c r="A365" s="243"/>
      <c r="B365" s="45"/>
      <c r="C365" s="244"/>
      <c r="D365" s="245"/>
      <c r="E365" s="245"/>
      <c r="F365" s="245"/>
      <c r="G365" s="149"/>
      <c r="H365" s="396"/>
      <c r="I365" s="150"/>
      <c r="J365" s="221"/>
    </row>
    <row r="366" spans="1:10" ht="34.5">
      <c r="A366" s="87"/>
      <c r="B366" s="88" t="s">
        <v>0</v>
      </c>
      <c r="C366" s="429" t="s">
        <v>351</v>
      </c>
      <c r="D366" s="15" t="s">
        <v>2</v>
      </c>
      <c r="E366" s="15" t="s">
        <v>2</v>
      </c>
      <c r="F366" s="16" t="s">
        <v>3</v>
      </c>
      <c r="G366" s="17" t="s">
        <v>249</v>
      </c>
      <c r="H366" s="384" t="s">
        <v>5</v>
      </c>
      <c r="I366" s="17" t="s">
        <v>5</v>
      </c>
      <c r="J366" s="17" t="s">
        <v>5</v>
      </c>
    </row>
    <row r="367" spans="1:10">
      <c r="A367" s="19" t="s">
        <v>6</v>
      </c>
      <c r="B367" s="19" t="s">
        <v>7</v>
      </c>
      <c r="C367" s="20"/>
      <c r="D367" s="90">
        <v>2012</v>
      </c>
      <c r="E367" s="21">
        <v>2013</v>
      </c>
      <c r="F367" s="22">
        <v>2014</v>
      </c>
      <c r="G367" s="23">
        <v>2014</v>
      </c>
      <c r="H367" s="385">
        <v>2015</v>
      </c>
      <c r="I367" s="25">
        <v>2016</v>
      </c>
      <c r="J367" s="25">
        <v>2017</v>
      </c>
    </row>
    <row r="368" spans="1:10">
      <c r="A368" s="34"/>
      <c r="B368" s="35">
        <v>111</v>
      </c>
      <c r="C368" s="42" t="s">
        <v>234</v>
      </c>
      <c r="D368" s="43">
        <v>226939</v>
      </c>
      <c r="E368" s="43">
        <v>234410</v>
      </c>
      <c r="F368" s="70">
        <v>213900</v>
      </c>
      <c r="G368" s="40">
        <v>208100</v>
      </c>
      <c r="H368" s="380">
        <v>213900</v>
      </c>
      <c r="I368" s="41">
        <v>220000</v>
      </c>
      <c r="J368" s="41">
        <v>220000</v>
      </c>
    </row>
    <row r="369" spans="1:10">
      <c r="A369" s="34"/>
      <c r="B369" s="35" t="s">
        <v>335</v>
      </c>
      <c r="C369" s="42" t="s">
        <v>336</v>
      </c>
      <c r="D369" s="43">
        <v>0</v>
      </c>
      <c r="E369" s="43">
        <v>0</v>
      </c>
      <c r="F369" s="70">
        <v>7500</v>
      </c>
      <c r="G369" s="40">
        <v>0</v>
      </c>
      <c r="H369" s="380">
        <v>0</v>
      </c>
      <c r="I369" s="41">
        <v>0</v>
      </c>
      <c r="J369" s="41">
        <v>0</v>
      </c>
    </row>
    <row r="370" spans="1:10">
      <c r="A370" s="34"/>
      <c r="B370" s="35">
        <v>41</v>
      </c>
      <c r="C370" s="42" t="s">
        <v>235</v>
      </c>
      <c r="D370" s="43"/>
      <c r="E370" s="43">
        <v>0</v>
      </c>
      <c r="F370" s="70">
        <v>20100</v>
      </c>
      <c r="G370" s="40">
        <v>0</v>
      </c>
      <c r="H370" s="380">
        <v>0</v>
      </c>
      <c r="I370" s="41">
        <v>0</v>
      </c>
      <c r="J370" s="41">
        <v>0</v>
      </c>
    </row>
    <row r="371" spans="1:10">
      <c r="A371" s="34"/>
      <c r="B371" s="35">
        <v>41</v>
      </c>
      <c r="C371" s="42" t="s">
        <v>236</v>
      </c>
      <c r="D371" s="43">
        <v>64250</v>
      </c>
      <c r="E371" s="43">
        <v>64524</v>
      </c>
      <c r="F371" s="70">
        <v>68918</v>
      </c>
      <c r="G371" s="40">
        <v>66000</v>
      </c>
      <c r="H371" s="380">
        <v>66000</v>
      </c>
      <c r="I371" s="41">
        <v>66000</v>
      </c>
      <c r="J371" s="41">
        <v>70000</v>
      </c>
    </row>
    <row r="372" spans="1:10">
      <c r="A372" s="246"/>
      <c r="B372" s="247"/>
      <c r="C372" s="177" t="s">
        <v>237</v>
      </c>
      <c r="D372" s="163">
        <f t="shared" ref="D372:J372" si="55">SUM(D368:D371)</f>
        <v>291189</v>
      </c>
      <c r="E372" s="163">
        <f t="shared" si="55"/>
        <v>298934</v>
      </c>
      <c r="F372" s="163">
        <f t="shared" si="55"/>
        <v>310418</v>
      </c>
      <c r="G372" s="163">
        <f t="shared" si="55"/>
        <v>274100</v>
      </c>
      <c r="H372" s="397">
        <f t="shared" si="55"/>
        <v>279900</v>
      </c>
      <c r="I372" s="163">
        <f t="shared" si="55"/>
        <v>286000</v>
      </c>
      <c r="J372" s="163">
        <f t="shared" si="55"/>
        <v>290000</v>
      </c>
    </row>
    <row r="373" spans="1:10">
      <c r="A373" s="248"/>
      <c r="B373" s="2"/>
      <c r="C373" s="249"/>
      <c r="D373" s="250"/>
      <c r="E373" s="250"/>
      <c r="F373" s="250"/>
      <c r="G373" s="5"/>
      <c r="H373" s="413"/>
      <c r="I373" s="251"/>
      <c r="J373" s="251"/>
    </row>
    <row r="374" spans="1:10" ht="34.5">
      <c r="A374" s="87"/>
      <c r="B374" s="88" t="s">
        <v>0</v>
      </c>
      <c r="C374" s="429" t="s">
        <v>352</v>
      </c>
      <c r="D374" s="15" t="s">
        <v>2</v>
      </c>
      <c r="E374" s="15" t="s">
        <v>2</v>
      </c>
      <c r="F374" s="16" t="s">
        <v>3</v>
      </c>
      <c r="G374" s="17" t="s">
        <v>249</v>
      </c>
      <c r="H374" s="384" t="s">
        <v>5</v>
      </c>
      <c r="I374" s="17" t="s">
        <v>5</v>
      </c>
      <c r="J374" s="17" t="s">
        <v>5</v>
      </c>
    </row>
    <row r="375" spans="1:10">
      <c r="A375" s="19" t="s">
        <v>6</v>
      </c>
      <c r="B375" s="19" t="s">
        <v>7</v>
      </c>
      <c r="C375" s="430" t="s">
        <v>353</v>
      </c>
      <c r="D375" s="90">
        <v>2012</v>
      </c>
      <c r="E375" s="21">
        <v>2013</v>
      </c>
      <c r="F375" s="22">
        <v>2014</v>
      </c>
      <c r="G375" s="23">
        <v>2014</v>
      </c>
      <c r="H375" s="385">
        <v>2015</v>
      </c>
      <c r="I375" s="25">
        <v>2016</v>
      </c>
      <c r="J375" s="25">
        <v>2017</v>
      </c>
    </row>
    <row r="376" spans="1:10">
      <c r="A376" s="34"/>
      <c r="B376" s="35">
        <v>41</v>
      </c>
      <c r="C376" s="42" t="s">
        <v>354</v>
      </c>
      <c r="D376" s="43">
        <v>0</v>
      </c>
      <c r="E376" s="43">
        <v>0</v>
      </c>
      <c r="F376" s="70">
        <v>6620</v>
      </c>
      <c r="G376" s="40">
        <v>0</v>
      </c>
      <c r="H376" s="380">
        <v>6620</v>
      </c>
      <c r="I376" s="41">
        <v>6620</v>
      </c>
      <c r="J376" s="41">
        <v>6620</v>
      </c>
    </row>
    <row r="377" spans="1:10">
      <c r="A377" s="246"/>
      <c r="B377" s="247"/>
      <c r="C377" s="177" t="s">
        <v>355</v>
      </c>
      <c r="D377" s="163">
        <f t="shared" ref="D377:J377" si="56">SUM(D376:D376)</f>
        <v>0</v>
      </c>
      <c r="E377" s="163">
        <f t="shared" si="56"/>
        <v>0</v>
      </c>
      <c r="F377" s="163">
        <f t="shared" si="56"/>
        <v>6620</v>
      </c>
      <c r="G377" s="163">
        <f t="shared" si="56"/>
        <v>0</v>
      </c>
      <c r="H377" s="397">
        <f t="shared" si="56"/>
        <v>6620</v>
      </c>
      <c r="I377" s="163">
        <f t="shared" si="56"/>
        <v>6620</v>
      </c>
      <c r="J377" s="163">
        <f t="shared" si="56"/>
        <v>6620</v>
      </c>
    </row>
    <row r="378" spans="1:10">
      <c r="A378" s="1"/>
      <c r="B378" s="2"/>
      <c r="C378" s="249"/>
      <c r="D378" s="250"/>
      <c r="E378" s="250"/>
      <c r="F378" s="250"/>
      <c r="G378" s="5"/>
      <c r="H378" s="413"/>
      <c r="I378" s="6"/>
      <c r="J378" s="6"/>
    </row>
    <row r="379" spans="1:10" ht="15.75" thickBot="1">
      <c r="A379" s="252"/>
      <c r="B379" s="2"/>
      <c r="C379" s="249"/>
      <c r="D379" s="250"/>
      <c r="E379" s="250"/>
      <c r="F379" s="250"/>
      <c r="G379" s="5"/>
      <c r="H379" s="413"/>
      <c r="I379" s="6"/>
      <c r="J379" s="6"/>
    </row>
    <row r="380" spans="1:10" ht="34.5">
      <c r="A380" s="253" t="s">
        <v>238</v>
      </c>
      <c r="B380" s="254"/>
      <c r="C380" s="255"/>
      <c r="D380" s="370" t="s">
        <v>2</v>
      </c>
      <c r="E380" s="370" t="s">
        <v>2</v>
      </c>
      <c r="F380" s="371" t="s">
        <v>3</v>
      </c>
      <c r="G380" s="372" t="s">
        <v>249</v>
      </c>
      <c r="H380" s="414" t="s">
        <v>5</v>
      </c>
      <c r="I380" s="372" t="s">
        <v>5</v>
      </c>
      <c r="J380" s="373" t="s">
        <v>5</v>
      </c>
    </row>
    <row r="381" spans="1:10" ht="15.75" thickBot="1">
      <c r="A381" s="256"/>
      <c r="B381" s="257"/>
      <c r="C381" s="258"/>
      <c r="D381" s="374">
        <v>2012</v>
      </c>
      <c r="E381" s="375">
        <v>2013</v>
      </c>
      <c r="F381" s="376">
        <v>2014</v>
      </c>
      <c r="G381" s="377">
        <v>2014</v>
      </c>
      <c r="H381" s="415">
        <v>2015</v>
      </c>
      <c r="I381" s="378">
        <v>2016</v>
      </c>
      <c r="J381" s="379">
        <v>2017</v>
      </c>
    </row>
    <row r="382" spans="1:10">
      <c r="A382" s="435" t="s">
        <v>57</v>
      </c>
      <c r="B382" s="436"/>
      <c r="C382" s="437"/>
      <c r="D382" s="259">
        <f t="shared" ref="D382:J385" si="57">SUM(D71)</f>
        <v>1323656.56</v>
      </c>
      <c r="E382" s="259">
        <f t="shared" si="57"/>
        <v>1377351</v>
      </c>
      <c r="F382" s="260">
        <f t="shared" si="57"/>
        <v>1295278</v>
      </c>
      <c r="G382" s="342">
        <f t="shared" si="57"/>
        <v>1397670</v>
      </c>
      <c r="H382" s="416">
        <f t="shared" si="57"/>
        <v>1302440</v>
      </c>
      <c r="I382" s="342">
        <f t="shared" si="57"/>
        <v>1360850</v>
      </c>
      <c r="J382" s="342">
        <f t="shared" si="57"/>
        <v>1365880</v>
      </c>
    </row>
    <row r="383" spans="1:10">
      <c r="A383" s="261" t="s">
        <v>58</v>
      </c>
      <c r="B383" s="262"/>
      <c r="C383" s="263"/>
      <c r="D383" s="210">
        <f t="shared" si="57"/>
        <v>30358.1</v>
      </c>
      <c r="E383" s="210">
        <f t="shared" si="57"/>
        <v>430308</v>
      </c>
      <c r="F383" s="238">
        <f t="shared" si="57"/>
        <v>0</v>
      </c>
      <c r="G383" s="343">
        <f t="shared" si="57"/>
        <v>0</v>
      </c>
      <c r="H383" s="389">
        <f t="shared" si="57"/>
        <v>1161050</v>
      </c>
      <c r="I383" s="343">
        <f t="shared" si="57"/>
        <v>0</v>
      </c>
      <c r="J383" s="343">
        <f t="shared" si="57"/>
        <v>0</v>
      </c>
    </row>
    <row r="384" spans="1:10">
      <c r="A384" s="261" t="s">
        <v>59</v>
      </c>
      <c r="B384" s="262"/>
      <c r="C384" s="263"/>
      <c r="D384" s="210">
        <f t="shared" si="57"/>
        <v>23182.15</v>
      </c>
      <c r="E384" s="210">
        <f t="shared" si="57"/>
        <v>1172138</v>
      </c>
      <c r="F384" s="238">
        <f t="shared" si="57"/>
        <v>0</v>
      </c>
      <c r="G384" s="343">
        <f t="shared" si="57"/>
        <v>234875</v>
      </c>
      <c r="H384" s="389">
        <f t="shared" si="57"/>
        <v>206840</v>
      </c>
      <c r="I384" s="343">
        <f t="shared" si="57"/>
        <v>0</v>
      </c>
      <c r="J384" s="343">
        <f t="shared" si="57"/>
        <v>0</v>
      </c>
    </row>
    <row r="385" spans="1:10">
      <c r="A385" s="264" t="s">
        <v>60</v>
      </c>
      <c r="B385" s="265"/>
      <c r="C385" s="266"/>
      <c r="D385" s="267">
        <f t="shared" si="57"/>
        <v>1377196.81</v>
      </c>
      <c r="E385" s="267">
        <f t="shared" si="57"/>
        <v>2979797</v>
      </c>
      <c r="F385" s="267">
        <f t="shared" si="57"/>
        <v>1295278</v>
      </c>
      <c r="G385" s="267">
        <f t="shared" si="57"/>
        <v>1632545</v>
      </c>
      <c r="H385" s="417">
        <f t="shared" si="57"/>
        <v>2670330</v>
      </c>
      <c r="I385" s="267">
        <f t="shared" si="57"/>
        <v>1360850</v>
      </c>
      <c r="J385" s="267">
        <f t="shared" si="57"/>
        <v>1365880</v>
      </c>
    </row>
    <row r="386" spans="1:10">
      <c r="A386" s="268"/>
      <c r="B386" s="122"/>
      <c r="C386" s="269"/>
      <c r="D386" s="121"/>
      <c r="E386" s="121"/>
      <c r="F386" s="121"/>
      <c r="G386" s="122"/>
      <c r="H386" s="391"/>
      <c r="I386" s="122"/>
      <c r="J386" s="270"/>
    </row>
    <row r="387" spans="1:10">
      <c r="A387" s="438" t="s">
        <v>365</v>
      </c>
      <c r="B387" s="439"/>
      <c r="C387" s="440"/>
      <c r="D387" s="210">
        <f t="shared" ref="D387:J387" si="58">SUM(D76)</f>
        <v>6539</v>
      </c>
      <c r="E387" s="210">
        <f t="shared" si="58"/>
        <v>4222</v>
      </c>
      <c r="F387" s="238">
        <f t="shared" si="58"/>
        <v>6000</v>
      </c>
      <c r="G387" s="210">
        <f t="shared" si="58"/>
        <v>6000</v>
      </c>
      <c r="H387" s="389">
        <f t="shared" si="58"/>
        <v>6000</v>
      </c>
      <c r="I387" s="343">
        <f t="shared" si="58"/>
        <v>6000</v>
      </c>
      <c r="J387" s="343">
        <f t="shared" si="58"/>
        <v>6000</v>
      </c>
    </row>
    <row r="388" spans="1:10">
      <c r="A388" s="271"/>
      <c r="B388" s="272"/>
      <c r="C388" s="272"/>
      <c r="D388" s="273"/>
      <c r="E388" s="273"/>
      <c r="F388" s="273"/>
      <c r="G388" s="274"/>
      <c r="H388" s="402"/>
      <c r="I388" s="274"/>
      <c r="J388" s="275"/>
    </row>
    <row r="389" spans="1:10">
      <c r="A389" s="276" t="s">
        <v>239</v>
      </c>
      <c r="B389" s="277"/>
      <c r="C389" s="278"/>
      <c r="D389" s="279">
        <f t="shared" ref="D389:I389" si="59">SUM(D385+D387)</f>
        <v>1383735.81</v>
      </c>
      <c r="E389" s="279">
        <f t="shared" si="59"/>
        <v>2984019</v>
      </c>
      <c r="F389" s="279">
        <f t="shared" si="59"/>
        <v>1301278</v>
      </c>
      <c r="G389" s="279">
        <f t="shared" si="59"/>
        <v>1638545</v>
      </c>
      <c r="H389" s="418">
        <f t="shared" ref="H389:J389" si="60">SUM(H385+H387)</f>
        <v>2676330</v>
      </c>
      <c r="I389" s="279">
        <f t="shared" si="59"/>
        <v>1366850</v>
      </c>
      <c r="J389" s="279">
        <f t="shared" si="60"/>
        <v>1371880</v>
      </c>
    </row>
    <row r="390" spans="1:10">
      <c r="A390" s="271"/>
      <c r="B390" s="280"/>
      <c r="C390" s="272"/>
      <c r="D390" s="273"/>
      <c r="E390" s="273"/>
      <c r="F390" s="273"/>
      <c r="G390" s="274"/>
      <c r="H390" s="402"/>
      <c r="I390" s="274"/>
      <c r="J390" s="270"/>
    </row>
    <row r="391" spans="1:10">
      <c r="A391" s="281"/>
      <c r="B391" s="282"/>
      <c r="C391" s="283"/>
      <c r="D391" s="284"/>
      <c r="E391" s="284"/>
      <c r="F391" s="284"/>
      <c r="G391" s="282"/>
      <c r="H391" s="419"/>
      <c r="I391" s="282"/>
      <c r="J391" s="285"/>
    </row>
    <row r="392" spans="1:10">
      <c r="A392" s="286" t="s">
        <v>63</v>
      </c>
      <c r="B392" s="122"/>
      <c r="C392" s="287"/>
      <c r="D392" s="210">
        <f t="shared" ref="D392:J395" si="61">SUM(D361)</f>
        <v>759693.31</v>
      </c>
      <c r="E392" s="210">
        <f t="shared" si="61"/>
        <v>832958</v>
      </c>
      <c r="F392" s="238">
        <f t="shared" si="61"/>
        <v>757158</v>
      </c>
      <c r="G392" s="210">
        <f t="shared" si="61"/>
        <v>973055</v>
      </c>
      <c r="H392" s="389">
        <f t="shared" si="61"/>
        <v>912150</v>
      </c>
      <c r="I392" s="210">
        <f t="shared" si="61"/>
        <v>826140</v>
      </c>
      <c r="J392" s="343">
        <f t="shared" si="61"/>
        <v>823940</v>
      </c>
    </row>
    <row r="393" spans="1:10">
      <c r="A393" s="286" t="s">
        <v>232</v>
      </c>
      <c r="B393" s="100"/>
      <c r="C393" s="288"/>
      <c r="D393" s="210">
        <f t="shared" si="61"/>
        <v>43105.97</v>
      </c>
      <c r="E393" s="210">
        <f t="shared" si="61"/>
        <v>1819397</v>
      </c>
      <c r="F393" s="238">
        <f t="shared" si="61"/>
        <v>188987</v>
      </c>
      <c r="G393" s="210">
        <f t="shared" si="61"/>
        <v>335590</v>
      </c>
      <c r="H393" s="389">
        <f t="shared" si="61"/>
        <v>1414460</v>
      </c>
      <c r="I393" s="210">
        <f t="shared" si="61"/>
        <v>105000</v>
      </c>
      <c r="J393" s="343">
        <f t="shared" si="61"/>
        <v>10000</v>
      </c>
    </row>
    <row r="394" spans="1:10">
      <c r="A394" s="286" t="s">
        <v>229</v>
      </c>
      <c r="B394" s="100"/>
      <c r="C394" s="289"/>
      <c r="D394" s="210">
        <f t="shared" si="61"/>
        <v>13194.6</v>
      </c>
      <c r="E394" s="210">
        <f t="shared" si="61"/>
        <v>21563</v>
      </c>
      <c r="F394" s="238">
        <f t="shared" si="61"/>
        <v>38095</v>
      </c>
      <c r="G394" s="210">
        <f t="shared" si="61"/>
        <v>37200</v>
      </c>
      <c r="H394" s="389">
        <f t="shared" si="61"/>
        <v>38200</v>
      </c>
      <c r="I394" s="210">
        <f t="shared" si="61"/>
        <v>38200</v>
      </c>
      <c r="J394" s="343">
        <f t="shared" si="61"/>
        <v>38200</v>
      </c>
    </row>
    <row r="395" spans="1:10">
      <c r="A395" s="290" t="s">
        <v>233</v>
      </c>
      <c r="B395" s="291"/>
      <c r="C395" s="292"/>
      <c r="D395" s="267">
        <f t="shared" si="61"/>
        <v>815993.88</v>
      </c>
      <c r="E395" s="267">
        <f t="shared" si="61"/>
        <v>2673918</v>
      </c>
      <c r="F395" s="267">
        <f t="shared" si="61"/>
        <v>984240</v>
      </c>
      <c r="G395" s="267">
        <f t="shared" si="61"/>
        <v>1345845</v>
      </c>
      <c r="H395" s="417">
        <f t="shared" si="61"/>
        <v>2364810</v>
      </c>
      <c r="I395" s="267">
        <f t="shared" si="61"/>
        <v>969340</v>
      </c>
      <c r="J395" s="267">
        <f t="shared" si="61"/>
        <v>872140</v>
      </c>
    </row>
    <row r="396" spans="1:10">
      <c r="A396" s="293"/>
      <c r="B396" s="122"/>
      <c r="C396" s="283"/>
      <c r="D396" s="284"/>
      <c r="E396" s="284"/>
      <c r="F396" s="284"/>
      <c r="G396" s="122"/>
      <c r="H396" s="391"/>
      <c r="I396" s="122"/>
      <c r="J396" s="270"/>
    </row>
    <row r="397" spans="1:10">
      <c r="A397" s="438" t="s">
        <v>364</v>
      </c>
      <c r="B397" s="439"/>
      <c r="C397" s="440"/>
      <c r="D397" s="210">
        <f>SUM(D372)</f>
        <v>291189</v>
      </c>
      <c r="E397" s="210">
        <f>SUM(E372)</f>
        <v>298934</v>
      </c>
      <c r="F397" s="210">
        <f>SUM(F372)+F377</f>
        <v>317038</v>
      </c>
      <c r="G397" s="210">
        <f>SUM(G372)+G377</f>
        <v>274100</v>
      </c>
      <c r="H397" s="210">
        <f>SUM(H372)+H377</f>
        <v>286520</v>
      </c>
      <c r="I397" s="210">
        <f>SUM(I372)+I377</f>
        <v>292620</v>
      </c>
      <c r="J397" s="210">
        <f>SUM(J372)+J377</f>
        <v>296620</v>
      </c>
    </row>
    <row r="398" spans="1:10">
      <c r="A398" s="271"/>
      <c r="B398" s="272"/>
      <c r="C398" s="294"/>
      <c r="D398" s="295"/>
      <c r="E398" s="295"/>
      <c r="F398" s="295"/>
      <c r="G398" s="189"/>
      <c r="H398" s="400"/>
      <c r="I398" s="189"/>
      <c r="J398" s="296"/>
    </row>
    <row r="399" spans="1:10" ht="15.75" thickBot="1">
      <c r="A399" s="297" t="s">
        <v>356</v>
      </c>
      <c r="B399" s="298"/>
      <c r="C399" s="299"/>
      <c r="D399" s="300">
        <f t="shared" ref="D399:E399" si="62">SUM(D395+D397)</f>
        <v>1107182.8799999999</v>
      </c>
      <c r="E399" s="300">
        <f t="shared" si="62"/>
        <v>2972852</v>
      </c>
      <c r="F399" s="300">
        <f t="shared" ref="F399:J399" si="63">SUM(F395+F397)</f>
        <v>1301278</v>
      </c>
      <c r="G399" s="300">
        <f t="shared" si="63"/>
        <v>1619945</v>
      </c>
      <c r="H399" s="420">
        <f t="shared" si="63"/>
        <v>2651330</v>
      </c>
      <c r="I399" s="300">
        <f t="shared" si="63"/>
        <v>1261960</v>
      </c>
      <c r="J399" s="300">
        <f t="shared" si="63"/>
        <v>1168760</v>
      </c>
    </row>
    <row r="400" spans="1:10">
      <c r="A400" s="301"/>
      <c r="B400" s="302"/>
      <c r="C400" s="303"/>
      <c r="D400" s="304"/>
      <c r="E400" s="304"/>
      <c r="F400" s="304"/>
      <c r="G400" s="305"/>
      <c r="H400" s="413"/>
      <c r="I400" s="305"/>
      <c r="J400" s="305"/>
    </row>
    <row r="401" spans="1:10" ht="15.75" thickBot="1">
      <c r="A401" s="306"/>
      <c r="B401" s="302"/>
      <c r="C401" s="303"/>
      <c r="D401" s="304"/>
      <c r="E401" s="304"/>
      <c r="F401" s="304"/>
      <c r="G401" s="302"/>
      <c r="H401" s="421"/>
      <c r="I401" s="302"/>
      <c r="J401" s="307"/>
    </row>
    <row r="402" spans="1:10" ht="16.5" thickTop="1">
      <c r="A402" s="308" t="s">
        <v>240</v>
      </c>
      <c r="B402" s="309"/>
      <c r="C402" s="310"/>
      <c r="D402" s="311">
        <f t="shared" ref="D402:E402" si="64">SUM(D389)</f>
        <v>1383735.81</v>
      </c>
      <c r="E402" s="311">
        <f t="shared" si="64"/>
        <v>2984019</v>
      </c>
      <c r="F402" s="344">
        <f t="shared" ref="F402:J402" si="65">SUM(F389)</f>
        <v>1301278</v>
      </c>
      <c r="G402" s="344">
        <f t="shared" si="65"/>
        <v>1638545</v>
      </c>
      <c r="H402" s="422">
        <f>SUM(H389)</f>
        <v>2676330</v>
      </c>
      <c r="I402" s="344">
        <f t="shared" si="65"/>
        <v>1366850</v>
      </c>
      <c r="J402" s="344">
        <f t="shared" si="65"/>
        <v>1371880</v>
      </c>
    </row>
    <row r="403" spans="1:10">
      <c r="A403" s="312"/>
      <c r="B403" s="313"/>
      <c r="C403" s="314"/>
      <c r="D403" s="315"/>
      <c r="E403" s="315"/>
      <c r="F403" s="345"/>
      <c r="G403" s="349"/>
      <c r="H403" s="423"/>
      <c r="I403" s="313"/>
      <c r="J403" s="351"/>
    </row>
    <row r="404" spans="1:10" ht="16.5" thickBot="1">
      <c r="A404" s="316" t="s">
        <v>241</v>
      </c>
      <c r="B404" s="317"/>
      <c r="C404" s="318"/>
      <c r="D404" s="319">
        <f t="shared" ref="D404:E404" si="66">SUM(D399)</f>
        <v>1107182.8799999999</v>
      </c>
      <c r="E404" s="319">
        <f t="shared" si="66"/>
        <v>2972852</v>
      </c>
      <c r="F404" s="346">
        <f t="shared" ref="F404:J404" si="67">SUM(F399)</f>
        <v>1301278</v>
      </c>
      <c r="G404" s="346">
        <f t="shared" si="67"/>
        <v>1619945</v>
      </c>
      <c r="H404" s="424">
        <f t="shared" si="67"/>
        <v>2651330</v>
      </c>
      <c r="I404" s="346">
        <f t="shared" si="67"/>
        <v>1261960</v>
      </c>
      <c r="J404" s="346">
        <f t="shared" si="67"/>
        <v>1168760</v>
      </c>
    </row>
    <row r="405" spans="1:10" ht="15.75" thickTop="1">
      <c r="A405" s="320"/>
      <c r="B405" s="321"/>
      <c r="C405" s="322"/>
      <c r="D405" s="323"/>
      <c r="E405" s="323"/>
      <c r="F405" s="347"/>
      <c r="G405" s="350"/>
      <c r="H405" s="425"/>
      <c r="I405" s="324"/>
      <c r="J405" s="352"/>
    </row>
    <row r="406" spans="1:10" ht="15.75" thickBot="1">
      <c r="A406" s="325"/>
      <c r="B406" s="326"/>
      <c r="C406" s="327" t="s">
        <v>242</v>
      </c>
      <c r="D406" s="328">
        <f t="shared" ref="D406:G406" si="68">SUM(D402-D404)</f>
        <v>276552.93000000017</v>
      </c>
      <c r="E406" s="328">
        <f t="shared" si="68"/>
        <v>11167</v>
      </c>
      <c r="F406" s="328">
        <f t="shared" si="68"/>
        <v>0</v>
      </c>
      <c r="G406" s="328">
        <f t="shared" si="68"/>
        <v>18600</v>
      </c>
      <c r="H406" s="426">
        <f t="shared" ref="H406:J406" si="69">SUM(H402-H404)</f>
        <v>25000</v>
      </c>
      <c r="I406" s="348">
        <f t="shared" si="69"/>
        <v>104890</v>
      </c>
      <c r="J406" s="348">
        <f t="shared" si="69"/>
        <v>203120</v>
      </c>
    </row>
    <row r="407" spans="1:10" ht="15.75" thickTop="1">
      <c r="A407" s="301"/>
      <c r="B407" s="302"/>
      <c r="C407" s="303"/>
      <c r="D407" s="304"/>
      <c r="E407" s="304"/>
      <c r="F407" s="304"/>
      <c r="G407" s="5"/>
      <c r="H407" s="6"/>
      <c r="I407" s="6"/>
      <c r="J407" s="6"/>
    </row>
    <row r="408" spans="1:10">
      <c r="A408" s="1"/>
      <c r="B408" s="2"/>
      <c r="C408" s="249"/>
      <c r="D408" s="329"/>
      <c r="E408" s="329"/>
      <c r="F408" s="329"/>
      <c r="G408" s="5"/>
      <c r="H408" s="6"/>
      <c r="I408" s="6"/>
      <c r="J408" s="6"/>
    </row>
    <row r="409" spans="1:10">
      <c r="A409" s="1"/>
      <c r="B409" s="330" t="s">
        <v>337</v>
      </c>
      <c r="C409" s="330"/>
      <c r="D409" s="329"/>
      <c r="E409" s="329"/>
      <c r="F409" s="329"/>
      <c r="G409" s="5"/>
      <c r="H409" s="6"/>
      <c r="I409" s="6"/>
      <c r="J409" s="6"/>
    </row>
    <row r="410" spans="1:10">
      <c r="A410" s="1"/>
      <c r="B410" s="330" t="s">
        <v>243</v>
      </c>
      <c r="C410" s="330"/>
      <c r="D410" s="329"/>
      <c r="E410" s="250"/>
      <c r="F410" s="329" t="s">
        <v>244</v>
      </c>
      <c r="G410" s="331"/>
      <c r="H410" s="5"/>
      <c r="I410" s="6"/>
      <c r="J410" s="6"/>
    </row>
    <row r="411" spans="1:10">
      <c r="A411" s="1"/>
      <c r="B411" s="330" t="s">
        <v>338</v>
      </c>
      <c r="C411" s="330"/>
      <c r="D411" s="329"/>
      <c r="E411" s="250"/>
      <c r="F411" s="329"/>
      <c r="G411" s="331"/>
      <c r="H411" s="5"/>
      <c r="I411" s="6"/>
      <c r="J411" s="6"/>
    </row>
    <row r="412" spans="1:10">
      <c r="A412" s="1"/>
      <c r="B412" s="330" t="s">
        <v>245</v>
      </c>
      <c r="C412" s="330"/>
      <c r="D412" s="329"/>
      <c r="E412" s="250"/>
      <c r="F412" s="332"/>
      <c r="G412" s="331"/>
      <c r="H412" s="5"/>
      <c r="I412" s="6"/>
      <c r="J412" s="6"/>
    </row>
    <row r="413" spans="1:10">
      <c r="A413" s="330"/>
      <c r="B413" s="330"/>
      <c r="C413" s="330"/>
      <c r="D413" s="333"/>
      <c r="E413" s="333"/>
      <c r="F413" s="333"/>
      <c r="G413" s="5"/>
      <c r="H413" s="6"/>
      <c r="I413" s="6"/>
      <c r="J413" s="6"/>
    </row>
    <row r="414" spans="1:10">
      <c r="F414" s="335"/>
    </row>
    <row r="415" spans="1:10">
      <c r="F415" s="335"/>
    </row>
    <row r="416" spans="1:10">
      <c r="F416" s="335"/>
    </row>
    <row r="417" spans="6:6">
      <c r="F417" s="335"/>
    </row>
    <row r="418" spans="6:6">
      <c r="F418" s="335"/>
    </row>
    <row r="419" spans="6:6">
      <c r="F419" s="335"/>
    </row>
    <row r="420" spans="6:6">
      <c r="F420" s="335"/>
    </row>
    <row r="421" spans="6:6">
      <c r="F421" s="335"/>
    </row>
    <row r="422" spans="6:6">
      <c r="F422" s="335"/>
    </row>
    <row r="423" spans="6:6">
      <c r="F423" s="335"/>
    </row>
    <row r="424" spans="6:6">
      <c r="F424" s="335"/>
    </row>
    <row r="425" spans="6:6">
      <c r="F425" s="335"/>
    </row>
    <row r="426" spans="6:6">
      <c r="F426" s="335"/>
    </row>
    <row r="427" spans="6:6">
      <c r="F427" s="335"/>
    </row>
    <row r="428" spans="6:6">
      <c r="F428" s="335"/>
    </row>
    <row r="429" spans="6:6">
      <c r="F429" s="335"/>
    </row>
    <row r="430" spans="6:6">
      <c r="F430" s="335"/>
    </row>
    <row r="431" spans="6:6">
      <c r="F431" s="335"/>
    </row>
    <row r="432" spans="6:6">
      <c r="F432" s="335"/>
    </row>
    <row r="433" spans="6:6">
      <c r="F433" s="335"/>
    </row>
    <row r="434" spans="6:6">
      <c r="F434" s="335"/>
    </row>
    <row r="435" spans="6:6">
      <c r="F435" s="335"/>
    </row>
    <row r="436" spans="6:6">
      <c r="F436" s="335"/>
    </row>
    <row r="437" spans="6:6">
      <c r="F437" s="335"/>
    </row>
    <row r="438" spans="6:6">
      <c r="F438" s="335"/>
    </row>
    <row r="439" spans="6:6">
      <c r="F439" s="335"/>
    </row>
    <row r="440" spans="6:6">
      <c r="F440" s="335"/>
    </row>
    <row r="441" spans="6:6">
      <c r="F441" s="335"/>
    </row>
    <row r="442" spans="6:6">
      <c r="F442" s="335"/>
    </row>
    <row r="443" spans="6:6">
      <c r="F443" s="335"/>
    </row>
    <row r="444" spans="6:6">
      <c r="F444" s="335"/>
    </row>
    <row r="445" spans="6:6">
      <c r="F445" s="335"/>
    </row>
    <row r="446" spans="6:6">
      <c r="F446" s="335"/>
    </row>
    <row r="447" spans="6:6">
      <c r="F447" s="335"/>
    </row>
    <row r="448" spans="6:6">
      <c r="F448" s="335"/>
    </row>
    <row r="449" spans="6:6">
      <c r="F449" s="335"/>
    </row>
    <row r="450" spans="6:6">
      <c r="F450" s="335"/>
    </row>
    <row r="451" spans="6:6">
      <c r="F451" s="335"/>
    </row>
    <row r="452" spans="6:6">
      <c r="F452" s="335"/>
    </row>
    <row r="453" spans="6:6">
      <c r="F453" s="335"/>
    </row>
    <row r="454" spans="6:6">
      <c r="F454" s="335"/>
    </row>
    <row r="455" spans="6:6">
      <c r="F455" s="335"/>
    </row>
    <row r="456" spans="6:6">
      <c r="F456" s="335"/>
    </row>
    <row r="457" spans="6:6">
      <c r="F457" s="335"/>
    </row>
    <row r="458" spans="6:6">
      <c r="F458" s="335"/>
    </row>
    <row r="459" spans="6:6">
      <c r="F459" s="335"/>
    </row>
    <row r="460" spans="6:6">
      <c r="F460" s="335"/>
    </row>
    <row r="461" spans="6:6">
      <c r="F461" s="335"/>
    </row>
    <row r="462" spans="6:6">
      <c r="F462" s="335"/>
    </row>
    <row r="463" spans="6:6">
      <c r="F463" s="335"/>
    </row>
    <row r="464" spans="6:6">
      <c r="F464" s="335"/>
    </row>
    <row r="465" spans="6:6">
      <c r="F465" s="335"/>
    </row>
    <row r="466" spans="6:6">
      <c r="F466" s="335"/>
    </row>
    <row r="467" spans="6:6">
      <c r="F467" s="335"/>
    </row>
    <row r="468" spans="6:6">
      <c r="F468" s="335"/>
    </row>
    <row r="469" spans="6:6">
      <c r="F469" s="335"/>
    </row>
    <row r="470" spans="6:6">
      <c r="F470" s="335"/>
    </row>
    <row r="471" spans="6:6">
      <c r="F471" s="335"/>
    </row>
    <row r="472" spans="6:6">
      <c r="F472" s="335"/>
    </row>
    <row r="473" spans="6:6">
      <c r="F473" s="335"/>
    </row>
    <row r="474" spans="6:6">
      <c r="F474" s="335"/>
    </row>
    <row r="475" spans="6:6">
      <c r="F475" s="335"/>
    </row>
    <row r="476" spans="6:6">
      <c r="F476" s="335"/>
    </row>
    <row r="477" spans="6:6">
      <c r="F477" s="335"/>
    </row>
    <row r="478" spans="6:6">
      <c r="F478" s="335"/>
    </row>
    <row r="479" spans="6:6">
      <c r="F479" s="335"/>
    </row>
    <row r="480" spans="6:6">
      <c r="F480" s="335"/>
    </row>
    <row r="481" spans="6:6">
      <c r="F481" s="335"/>
    </row>
    <row r="482" spans="6:6">
      <c r="F482" s="335"/>
    </row>
    <row r="483" spans="6:6">
      <c r="F483" s="335"/>
    </row>
    <row r="484" spans="6:6">
      <c r="F484" s="335"/>
    </row>
    <row r="485" spans="6:6">
      <c r="F485" s="335"/>
    </row>
    <row r="486" spans="6:6">
      <c r="F486" s="335"/>
    </row>
    <row r="487" spans="6:6">
      <c r="F487" s="335"/>
    </row>
    <row r="488" spans="6:6">
      <c r="F488" s="335"/>
    </row>
    <row r="489" spans="6:6">
      <c r="F489" s="335"/>
    </row>
    <row r="490" spans="6:6">
      <c r="F490" s="335"/>
    </row>
    <row r="491" spans="6:6">
      <c r="F491" s="335"/>
    </row>
    <row r="492" spans="6:6">
      <c r="F492" s="335"/>
    </row>
    <row r="493" spans="6:6">
      <c r="F493" s="335"/>
    </row>
    <row r="494" spans="6:6">
      <c r="F494" s="335"/>
    </row>
    <row r="495" spans="6:6">
      <c r="F495" s="335"/>
    </row>
    <row r="496" spans="6:6">
      <c r="F496" s="335"/>
    </row>
    <row r="497" spans="6:6">
      <c r="F497" s="335"/>
    </row>
    <row r="498" spans="6:6">
      <c r="F498" s="335"/>
    </row>
    <row r="499" spans="6:6">
      <c r="F499" s="335"/>
    </row>
    <row r="500" spans="6:6">
      <c r="F500" s="335"/>
    </row>
    <row r="501" spans="6:6">
      <c r="F501" s="335"/>
    </row>
    <row r="502" spans="6:6">
      <c r="F502" s="335"/>
    </row>
    <row r="503" spans="6:6">
      <c r="F503" s="335"/>
    </row>
    <row r="504" spans="6:6">
      <c r="F504" s="335"/>
    </row>
    <row r="505" spans="6:6">
      <c r="F505" s="335"/>
    </row>
    <row r="506" spans="6:6">
      <c r="F506" s="335"/>
    </row>
    <row r="507" spans="6:6">
      <c r="F507" s="335"/>
    </row>
    <row r="508" spans="6:6">
      <c r="F508" s="335"/>
    </row>
    <row r="509" spans="6:6">
      <c r="F509" s="335"/>
    </row>
    <row r="510" spans="6:6">
      <c r="F510" s="335"/>
    </row>
    <row r="511" spans="6:6">
      <c r="F511" s="335"/>
    </row>
    <row r="512" spans="6:6">
      <c r="F512" s="335"/>
    </row>
    <row r="513" spans="6:6">
      <c r="F513" s="335"/>
    </row>
    <row r="514" spans="6:6">
      <c r="F514" s="335"/>
    </row>
    <row r="515" spans="6:6">
      <c r="F515" s="335"/>
    </row>
    <row r="516" spans="6:6">
      <c r="F516" s="335"/>
    </row>
    <row r="517" spans="6:6">
      <c r="F517" s="335"/>
    </row>
    <row r="518" spans="6:6">
      <c r="F518" s="335"/>
    </row>
    <row r="519" spans="6:6">
      <c r="F519" s="335"/>
    </row>
    <row r="520" spans="6:6">
      <c r="F520" s="335"/>
    </row>
    <row r="521" spans="6:6">
      <c r="F521" s="335"/>
    </row>
    <row r="522" spans="6:6">
      <c r="F522" s="335"/>
    </row>
    <row r="523" spans="6:6">
      <c r="F523" s="335"/>
    </row>
    <row r="524" spans="6:6">
      <c r="F524" s="335"/>
    </row>
    <row r="525" spans="6:6">
      <c r="F525" s="335"/>
    </row>
    <row r="526" spans="6:6">
      <c r="F526" s="335"/>
    </row>
    <row r="527" spans="6:6">
      <c r="F527" s="335"/>
    </row>
    <row r="528" spans="6:6">
      <c r="F528" s="335"/>
    </row>
    <row r="529" spans="6:6">
      <c r="F529" s="335"/>
    </row>
    <row r="530" spans="6:6">
      <c r="F530" s="335"/>
    </row>
    <row r="531" spans="6:6">
      <c r="F531" s="335"/>
    </row>
    <row r="532" spans="6:6">
      <c r="F532" s="335"/>
    </row>
    <row r="533" spans="6:6">
      <c r="F533" s="335"/>
    </row>
    <row r="534" spans="6:6">
      <c r="F534" s="335"/>
    </row>
    <row r="535" spans="6:6">
      <c r="F535" s="335"/>
    </row>
    <row r="536" spans="6:6">
      <c r="F536" s="335"/>
    </row>
    <row r="537" spans="6:6">
      <c r="F537" s="335"/>
    </row>
    <row r="538" spans="6:6">
      <c r="F538" s="335"/>
    </row>
    <row r="539" spans="6:6">
      <c r="F539" s="335"/>
    </row>
    <row r="540" spans="6:6">
      <c r="F540" s="335"/>
    </row>
  </sheetData>
  <mergeCells count="5">
    <mergeCell ref="A71:C71"/>
    <mergeCell ref="A76:C76"/>
    <mergeCell ref="A382:C382"/>
    <mergeCell ref="A387:C387"/>
    <mergeCell ref="A397:C39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2014-12-08T14:00:19Z</dcterms:modified>
</cp:coreProperties>
</file>