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obec" sheetId="1" r:id="rId1"/>
    <sheet name="Správa pamiatok" sheetId="2" r:id="rId2"/>
    <sheet name="Hárok3" sheetId="3" r:id="rId3"/>
  </sheets>
  <definedNames>
    <definedName name="_xlnm.Print_Titles" localSheetId="0">obec!$3:$4</definedName>
  </definedNames>
  <calcPr calcId="145621"/>
</workbook>
</file>

<file path=xl/calcChain.xml><?xml version="1.0" encoding="utf-8"?>
<calcChain xmlns="http://schemas.openxmlformats.org/spreadsheetml/2006/main">
  <c r="J362" i="1" l="1"/>
  <c r="I362" i="1"/>
  <c r="H362" i="1"/>
  <c r="G362" i="1"/>
  <c r="F362" i="1"/>
  <c r="E362" i="1"/>
  <c r="D362" i="1"/>
  <c r="G309" i="1" l="1"/>
  <c r="G278" i="1"/>
  <c r="G271" i="1"/>
  <c r="G260" i="1"/>
  <c r="G235" i="1"/>
  <c r="G225" i="1"/>
  <c r="G183" i="1"/>
  <c r="G157" i="1"/>
  <c r="G141" i="1"/>
  <c r="H141" i="1"/>
  <c r="H349" i="1"/>
  <c r="J349" i="1"/>
  <c r="I349" i="1"/>
  <c r="G349" i="1"/>
  <c r="F349" i="1"/>
  <c r="E349" i="1"/>
  <c r="D349" i="1"/>
  <c r="H415" i="1" l="1"/>
  <c r="H400" i="1"/>
  <c r="H412" i="1" s="1"/>
  <c r="H392" i="1"/>
  <c r="H386" i="1"/>
  <c r="H337" i="1"/>
  <c r="H334" i="1"/>
  <c r="H329" i="1"/>
  <c r="H325" i="1"/>
  <c r="H317" i="1"/>
  <c r="H313" i="1"/>
  <c r="H309" i="1"/>
  <c r="H278" i="1"/>
  <c r="H271" i="1"/>
  <c r="H260" i="1"/>
  <c r="H235" i="1"/>
  <c r="H225" i="1"/>
  <c r="H214" i="1"/>
  <c r="H204" i="1"/>
  <c r="H198" i="1"/>
  <c r="H193" i="1"/>
  <c r="H189" i="1"/>
  <c r="H183" i="1"/>
  <c r="H166" i="1"/>
  <c r="H161" i="1"/>
  <c r="H157" i="1"/>
  <c r="H151" i="1"/>
  <c r="H145" i="1"/>
  <c r="H63" i="1"/>
  <c r="J386" i="1"/>
  <c r="I386" i="1"/>
  <c r="E386" i="1"/>
  <c r="F386" i="1"/>
  <c r="H335" i="1" l="1"/>
  <c r="H417" i="1" s="1"/>
  <c r="J400" i="1"/>
  <c r="I400" i="1"/>
  <c r="J309" i="1" l="1"/>
  <c r="I309" i="1"/>
  <c r="I235" i="1"/>
  <c r="J166" i="1"/>
  <c r="I166" i="1"/>
  <c r="G166" i="1"/>
  <c r="F166" i="1"/>
  <c r="E166" i="1"/>
  <c r="D166" i="1"/>
  <c r="G63" i="1" l="1"/>
  <c r="D412" i="1" l="1"/>
  <c r="E412" i="1"/>
  <c r="G400" i="1"/>
  <c r="G412" i="1" s="1"/>
  <c r="G337" i="1"/>
  <c r="J337" i="1"/>
  <c r="I337" i="1"/>
  <c r="F337" i="1"/>
  <c r="E337" i="1"/>
  <c r="D337" i="1"/>
  <c r="D386" i="1"/>
  <c r="G386" i="1"/>
  <c r="J313" i="1" l="1"/>
  <c r="I313" i="1"/>
  <c r="G313" i="1"/>
  <c r="F313" i="1"/>
  <c r="E313" i="1"/>
  <c r="D313" i="1"/>
  <c r="F309" i="1"/>
  <c r="E309" i="1"/>
  <c r="D309" i="1"/>
  <c r="G189" i="1" l="1"/>
  <c r="J412" i="1" l="1"/>
  <c r="I412" i="1"/>
  <c r="F400" i="1"/>
  <c r="J415" i="1" l="1"/>
  <c r="I415" i="1"/>
  <c r="G415" i="1"/>
  <c r="F415" i="1"/>
  <c r="D415" i="1"/>
  <c r="E415" i="1"/>
  <c r="F412" i="1" l="1"/>
  <c r="J392" i="1"/>
  <c r="I392" i="1"/>
  <c r="G392" i="1"/>
  <c r="G419" i="1" s="1"/>
  <c r="F392" i="1"/>
  <c r="E392" i="1"/>
  <c r="D392" i="1"/>
  <c r="J334" i="1" l="1"/>
  <c r="I334" i="1"/>
  <c r="G334" i="1"/>
  <c r="F334" i="1"/>
  <c r="E334" i="1"/>
  <c r="J329" i="1"/>
  <c r="I329" i="1"/>
  <c r="G329" i="1"/>
  <c r="F329" i="1"/>
  <c r="E329" i="1"/>
  <c r="J325" i="1"/>
  <c r="I325" i="1"/>
  <c r="G325" i="1"/>
  <c r="F325" i="1"/>
  <c r="E325" i="1"/>
  <c r="D325" i="1"/>
  <c r="J278" i="1"/>
  <c r="I278" i="1"/>
  <c r="F278" i="1"/>
  <c r="E278" i="1"/>
  <c r="J271" i="1"/>
  <c r="I271" i="1"/>
  <c r="F271" i="1"/>
  <c r="E271" i="1"/>
  <c r="E260" i="1"/>
  <c r="J235" i="1"/>
  <c r="F235" i="1"/>
  <c r="E235" i="1"/>
  <c r="I225" i="1"/>
  <c r="J225" i="1"/>
  <c r="F225" i="1"/>
  <c r="E225" i="1"/>
  <c r="J214" i="1"/>
  <c r="I214" i="1"/>
  <c r="G214" i="1"/>
  <c r="F214" i="1"/>
  <c r="E214" i="1"/>
  <c r="J204" i="1"/>
  <c r="I204" i="1"/>
  <c r="G204" i="1"/>
  <c r="F204" i="1"/>
  <c r="E204" i="1"/>
  <c r="J198" i="1"/>
  <c r="I198" i="1"/>
  <c r="G198" i="1"/>
  <c r="F198" i="1"/>
  <c r="E198" i="1"/>
  <c r="J193" i="1"/>
  <c r="I193" i="1"/>
  <c r="G193" i="1"/>
  <c r="F193" i="1"/>
  <c r="E193" i="1"/>
  <c r="J189" i="1"/>
  <c r="I189" i="1"/>
  <c r="F189" i="1"/>
  <c r="E189" i="1"/>
  <c r="F183" i="1"/>
  <c r="J183" i="1"/>
  <c r="I183" i="1"/>
  <c r="E183" i="1"/>
  <c r="J161" i="1"/>
  <c r="I161" i="1"/>
  <c r="G161" i="1"/>
  <c r="F161" i="1"/>
  <c r="E161" i="1"/>
  <c r="J157" i="1"/>
  <c r="I157" i="1"/>
  <c r="F157" i="1"/>
  <c r="E157" i="1"/>
  <c r="J151" i="1"/>
  <c r="I151" i="1"/>
  <c r="G151" i="1"/>
  <c r="F151" i="1"/>
  <c r="E151" i="1"/>
  <c r="J141" i="1"/>
  <c r="I141" i="1"/>
  <c r="F141" i="1"/>
  <c r="E141" i="1"/>
  <c r="J145" i="1"/>
  <c r="I145" i="1"/>
  <c r="G145" i="1"/>
  <c r="F145" i="1"/>
  <c r="E145" i="1"/>
  <c r="D145" i="1"/>
  <c r="D141" i="1" l="1"/>
  <c r="J82" i="1"/>
  <c r="I82" i="1"/>
  <c r="H82" i="1"/>
  <c r="G82" i="1"/>
  <c r="F82" i="1"/>
  <c r="E82" i="1"/>
  <c r="E87" i="1" s="1"/>
  <c r="D82" i="1"/>
  <c r="E78" i="1"/>
  <c r="E86" i="1" s="1"/>
  <c r="J70" i="1"/>
  <c r="I70" i="1"/>
  <c r="H70" i="1"/>
  <c r="G70" i="1"/>
  <c r="F70" i="1"/>
  <c r="E70" i="1"/>
  <c r="E85" i="1" s="1"/>
  <c r="E63" i="1"/>
  <c r="E84" i="1" s="1"/>
  <c r="E88" i="1" l="1"/>
  <c r="D63" i="1"/>
  <c r="D84" i="1" s="1"/>
  <c r="E429" i="1" l="1"/>
  <c r="E428" i="1"/>
  <c r="E427" i="1"/>
  <c r="E426" i="1"/>
  <c r="E430" i="1" l="1"/>
  <c r="E438" i="1" s="1"/>
  <c r="J87" i="1"/>
  <c r="J429" i="1" s="1"/>
  <c r="I87" i="1"/>
  <c r="I429" i="1" s="1"/>
  <c r="H87" i="1"/>
  <c r="H429" i="1" s="1"/>
  <c r="G87" i="1"/>
  <c r="G429" i="1" s="1"/>
  <c r="F87" i="1"/>
  <c r="F429" i="1" s="1"/>
  <c r="D87" i="1"/>
  <c r="D429" i="1" s="1"/>
  <c r="J63" i="1"/>
  <c r="I63" i="1"/>
  <c r="F63" i="1"/>
  <c r="D70" i="1"/>
  <c r="J78" i="1"/>
  <c r="I78" i="1"/>
  <c r="H78" i="1"/>
  <c r="G78" i="1"/>
  <c r="F78" i="1"/>
  <c r="D78" i="1"/>
  <c r="E418" i="1"/>
  <c r="E433" i="1" s="1"/>
  <c r="G434" i="1"/>
  <c r="E419" i="1"/>
  <c r="E434" i="1" s="1"/>
  <c r="E420" i="1"/>
  <c r="E435" i="1" s="1"/>
  <c r="J317" i="1" l="1"/>
  <c r="I317" i="1"/>
  <c r="G317" i="1"/>
  <c r="G335" i="1" s="1"/>
  <c r="F317" i="1"/>
  <c r="E317" i="1"/>
  <c r="D317" i="1"/>
  <c r="I420" i="1"/>
  <c r="I435" i="1" s="1"/>
  <c r="J420" i="1"/>
  <c r="J435" i="1" s="1"/>
  <c r="D426" i="1"/>
  <c r="D85" i="1"/>
  <c r="D86" i="1"/>
  <c r="D428" i="1" s="1"/>
  <c r="D151" i="1"/>
  <c r="D157" i="1"/>
  <c r="D161" i="1"/>
  <c r="D183" i="1"/>
  <c r="D189" i="1"/>
  <c r="D193" i="1"/>
  <c r="D198" i="1"/>
  <c r="D204" i="1"/>
  <c r="D214" i="1"/>
  <c r="D225" i="1"/>
  <c r="D235" i="1"/>
  <c r="D260" i="1"/>
  <c r="D271" i="1"/>
  <c r="D278" i="1"/>
  <c r="D329" i="1"/>
  <c r="D334" i="1"/>
  <c r="D335" i="1" l="1"/>
  <c r="E335" i="1"/>
  <c r="E417" i="1" s="1"/>
  <c r="D427" i="1"/>
  <c r="D430" i="1" s="1"/>
  <c r="D438" i="1" s="1"/>
  <c r="D88" i="1"/>
  <c r="D418" i="1"/>
  <c r="D433" i="1" s="1"/>
  <c r="D420" i="1"/>
  <c r="D435" i="1" s="1"/>
  <c r="D419" i="1"/>
  <c r="D434" i="1" s="1"/>
  <c r="F18" i="3"/>
  <c r="E18" i="3"/>
  <c r="D18" i="3"/>
  <c r="E432" i="1" l="1"/>
  <c r="E436" i="1" s="1"/>
  <c r="E439" i="1" s="1"/>
  <c r="E440" i="1" s="1"/>
  <c r="E421" i="1"/>
  <c r="D417" i="1"/>
  <c r="J28" i="2"/>
  <c r="I28" i="2"/>
  <c r="H28" i="2"/>
  <c r="G28" i="2"/>
  <c r="F28" i="2"/>
  <c r="E28" i="2"/>
  <c r="D28" i="2"/>
  <c r="J7" i="2"/>
  <c r="I7" i="2"/>
  <c r="H7" i="2"/>
  <c r="G7" i="2"/>
  <c r="F7" i="2"/>
  <c r="E7" i="2"/>
  <c r="D7" i="2"/>
  <c r="D421" i="1" l="1"/>
  <c r="D432" i="1"/>
  <c r="D436" i="1" s="1"/>
  <c r="J260" i="1"/>
  <c r="J335" i="1" s="1"/>
  <c r="I260" i="1"/>
  <c r="I335" i="1" s="1"/>
  <c r="F260" i="1"/>
  <c r="F335" i="1" s="1"/>
  <c r="J86" i="1"/>
  <c r="J428" i="1" s="1"/>
  <c r="I86" i="1"/>
  <c r="I428" i="1" s="1"/>
  <c r="H86" i="1"/>
  <c r="G86" i="1"/>
  <c r="G428" i="1" s="1"/>
  <c r="F86" i="1"/>
  <c r="F428" i="1" s="1"/>
  <c r="J85" i="1"/>
  <c r="J427" i="1" s="1"/>
  <c r="I85" i="1"/>
  <c r="I427" i="1" s="1"/>
  <c r="H85" i="1"/>
  <c r="H427" i="1" s="1"/>
  <c r="G85" i="1"/>
  <c r="G427" i="1" s="1"/>
  <c r="F85" i="1"/>
  <c r="F427" i="1" s="1"/>
  <c r="J84" i="1"/>
  <c r="I84" i="1"/>
  <c r="H84" i="1"/>
  <c r="G84" i="1"/>
  <c r="F84" i="1"/>
  <c r="H428" i="1" l="1"/>
  <c r="H88" i="1"/>
  <c r="D439" i="1"/>
  <c r="D440" i="1" s="1"/>
  <c r="G88" i="1"/>
  <c r="I88" i="1"/>
  <c r="F426" i="1"/>
  <c r="F430" i="1" s="1"/>
  <c r="F88" i="1"/>
  <c r="H426" i="1"/>
  <c r="J426" i="1"/>
  <c r="J430" i="1" s="1"/>
  <c r="J88" i="1"/>
  <c r="G426" i="1"/>
  <c r="G430" i="1" s="1"/>
  <c r="I426" i="1"/>
  <c r="I430" i="1" s="1"/>
  <c r="G420" i="1"/>
  <c r="G435" i="1" s="1"/>
  <c r="F420" i="1"/>
  <c r="F435" i="1" s="1"/>
  <c r="H420" i="1"/>
  <c r="H435" i="1" s="1"/>
  <c r="G418" i="1"/>
  <c r="G433" i="1" s="1"/>
  <c r="F419" i="1"/>
  <c r="F434" i="1" s="1"/>
  <c r="H419" i="1"/>
  <c r="H434" i="1" s="1"/>
  <c r="J419" i="1"/>
  <c r="J434" i="1" s="1"/>
  <c r="I418" i="1"/>
  <c r="I433" i="1" s="1"/>
  <c r="F418" i="1"/>
  <c r="F433" i="1" s="1"/>
  <c r="H418" i="1"/>
  <c r="J418" i="1"/>
  <c r="J433" i="1" s="1"/>
  <c r="I419" i="1"/>
  <c r="I434" i="1" s="1"/>
  <c r="H433" i="1" l="1"/>
  <c r="H421" i="1"/>
  <c r="H430" i="1"/>
  <c r="G417" i="1"/>
  <c r="J417" i="1"/>
  <c r="F417" i="1"/>
  <c r="I417" i="1"/>
  <c r="G421" i="1" l="1"/>
  <c r="G438" i="1" s="1"/>
  <c r="G432" i="1"/>
  <c r="G436" i="1" s="1"/>
  <c r="G439" i="1" s="1"/>
  <c r="I421" i="1"/>
  <c r="I438" i="1" s="1"/>
  <c r="I432" i="1"/>
  <c r="I436" i="1" s="1"/>
  <c r="I439" i="1" s="1"/>
  <c r="J421" i="1"/>
  <c r="J438" i="1" s="1"/>
  <c r="J432" i="1"/>
  <c r="J436" i="1" s="1"/>
  <c r="J439" i="1" s="1"/>
  <c r="H438" i="1"/>
  <c r="H432" i="1"/>
  <c r="H436" i="1" s="1"/>
  <c r="H439" i="1" s="1"/>
  <c r="F421" i="1"/>
  <c r="F438" i="1" s="1"/>
  <c r="F432" i="1"/>
  <c r="F436" i="1" s="1"/>
  <c r="F439" i="1" s="1"/>
  <c r="H440" i="1" l="1"/>
  <c r="G440" i="1"/>
  <c r="F440" i="1"/>
  <c r="J440" i="1"/>
  <c r="I440" i="1"/>
</calcChain>
</file>

<file path=xl/sharedStrings.xml><?xml version="1.0" encoding="utf-8"?>
<sst xmlns="http://schemas.openxmlformats.org/spreadsheetml/2006/main" count="567" uniqueCount="472">
  <si>
    <t>kód</t>
  </si>
  <si>
    <t xml:space="preserve">Bežné príjmy                           </t>
  </si>
  <si>
    <t>Skutočnosť</t>
  </si>
  <si>
    <t xml:space="preserve">Návrh </t>
  </si>
  <si>
    <t>Návrh</t>
  </si>
  <si>
    <t>AÚ</t>
  </si>
  <si>
    <t>zdr.</t>
  </si>
  <si>
    <t>Daňové príjmy - dane z príjmov, dane z majetku</t>
  </si>
  <si>
    <t>Výnos  DPFO poukázaný územnej samospráve</t>
  </si>
  <si>
    <t>Daň z nehnuteľností</t>
  </si>
  <si>
    <t>Daňové príjmy - dane za špecifické služby</t>
  </si>
  <si>
    <t>Daň za psa</t>
  </si>
  <si>
    <t>Daň za nevýherné hracie prístroje</t>
  </si>
  <si>
    <t>Daň za predajné automaty</t>
  </si>
  <si>
    <t>Daň za ubytovanie</t>
  </si>
  <si>
    <t>Daň za užívanie verejného priestranstva</t>
  </si>
  <si>
    <t>Daň za KO a DSO</t>
  </si>
  <si>
    <t>Daň za dobývací priestor</t>
  </si>
  <si>
    <t>Nedaňové príjmy - z vlastníctva majetku</t>
  </si>
  <si>
    <t>Prenájom pozemkov</t>
  </si>
  <si>
    <t xml:space="preserve">Z prenajatých budov, priestorov a objektov </t>
  </si>
  <si>
    <t>Nájom za byty</t>
  </si>
  <si>
    <t>Nedaňové príjmy - administrat. poplatky a iné platby</t>
  </si>
  <si>
    <t>Poplatky za porušenie predpisov</t>
  </si>
  <si>
    <t>Za predaj výrobkov, tovarov a služieb (vrátane popl.za odklaiská)</t>
  </si>
  <si>
    <t>MŠ - rodičovský príspevok</t>
  </si>
  <si>
    <t>Poplatky za znečistenie ovzdušia</t>
  </si>
  <si>
    <t>Iné nedaňové príjmy</t>
  </si>
  <si>
    <t>Úrok z účtov finančného hospodárenia</t>
  </si>
  <si>
    <t>Z výťažkov z lotérii a iných podobných hier</t>
  </si>
  <si>
    <t>Tuzemské bežné granty a transfery</t>
  </si>
  <si>
    <t>sponzorský dar</t>
  </si>
  <si>
    <t>dotácia - dobrovoľn požiarna  ochrana</t>
  </si>
  <si>
    <t>grant pre MŠ-nadácia PONTIS</t>
  </si>
  <si>
    <t>Transfer v rámci VS zo ŠR - na školstvo</t>
  </si>
  <si>
    <t>Transfer v rámci VS zo ŠR - na matriku</t>
  </si>
  <si>
    <t>Transfer zo ŠR - na životné prostredie</t>
  </si>
  <si>
    <t>1AC1</t>
  </si>
  <si>
    <t>1AC2</t>
  </si>
  <si>
    <t>Dotácia z TSK  - monografia</t>
  </si>
  <si>
    <t>Transfer zo ŠR- na register obyvateľov</t>
  </si>
  <si>
    <t>Transfer zo ŠR - na materskú školu</t>
  </si>
  <si>
    <t xml:space="preserve">Transfer zo ŠR - Voľby  </t>
  </si>
  <si>
    <t>Transfer od iných subjektov VS</t>
  </si>
  <si>
    <t>Transfer zo ŠR - na vojnové hroby</t>
  </si>
  <si>
    <t>13T1</t>
  </si>
  <si>
    <t>Transfer z ESF - ZŠ -  NUCEM</t>
  </si>
  <si>
    <t>13T2</t>
  </si>
  <si>
    <t>transfer zo ŠR - ZŠ - NUCEM</t>
  </si>
  <si>
    <t>11T1</t>
  </si>
  <si>
    <t>transfer z ESF - ZŠ  - SIOV</t>
  </si>
  <si>
    <t>11T2</t>
  </si>
  <si>
    <t>transfer zo ŠR - ZŠ - SIOV</t>
  </si>
  <si>
    <t>Bežné príjmy spolu :</t>
  </si>
  <si>
    <t>Rozpočet</t>
  </si>
  <si>
    <t xml:space="preserve">Príjem z predaja pozemkov </t>
  </si>
  <si>
    <t>11S1</t>
  </si>
  <si>
    <t>Rekonštrukcia kaštieľa - NFP z EFRR (EU)</t>
  </si>
  <si>
    <t>Kapitálové príjmy spolu :</t>
  </si>
  <si>
    <t>Zostatok prostriedkov z minulých rokov</t>
  </si>
  <si>
    <t>131E</t>
  </si>
  <si>
    <t>Zostatok FP z KŠU z roku 2014</t>
  </si>
  <si>
    <t xml:space="preserve">Prevod prostriedkov z RF obce </t>
  </si>
  <si>
    <t>Príjmové finančné operácie spolu :</t>
  </si>
  <si>
    <t xml:space="preserve">Bežné príjmy </t>
  </si>
  <si>
    <t xml:space="preserve">Kapitálové príjmy </t>
  </si>
  <si>
    <t xml:space="preserve">Príjmové finančné operácie </t>
  </si>
  <si>
    <t>Rozpočtové príjmy spolu</t>
  </si>
  <si>
    <t>Bežné výdavky</t>
  </si>
  <si>
    <t>01.1.1</t>
  </si>
  <si>
    <t>Výkonné a zákonodarné orgány</t>
  </si>
  <si>
    <t xml:space="preserve">Mzdy, platy a ostatné osobné vyrovnania </t>
  </si>
  <si>
    <t>Poistné a príspevok do poisťovní</t>
  </si>
  <si>
    <t>Cestovné náhrady - tuzemsko</t>
  </si>
  <si>
    <t>Cestovné náhrady - zahraničie</t>
  </si>
  <si>
    <t>Energie</t>
  </si>
  <si>
    <t>Vodné, stočné</t>
  </si>
  <si>
    <t>Komunikačná infraštruktúra</t>
  </si>
  <si>
    <t>OcÚ - interiérové vybavenie</t>
  </si>
  <si>
    <t>OcÚ - výpočtová technika</t>
  </si>
  <si>
    <t>Prev. stroje, prístroje, technika a náradie</t>
  </si>
  <si>
    <t>OcÚ-všeobecný materiál</t>
  </si>
  <si>
    <t>špeciálny materiál - vlajky...</t>
  </si>
  <si>
    <t>Knihy, noviny, časopisy</t>
  </si>
  <si>
    <t>Ochranné PP, prac. obuv, odev</t>
  </si>
  <si>
    <t>Software, licencie</t>
  </si>
  <si>
    <t xml:space="preserve">Palivá ako zdroj energie </t>
  </si>
  <si>
    <t xml:space="preserve">Reprezentačné výdavky </t>
  </si>
  <si>
    <t>Palivo, mazivá pre dopravné účely (Phm)</t>
  </si>
  <si>
    <t xml:space="preserve">Povinné zmluvné a havarijné poistenie </t>
  </si>
  <si>
    <t>Diaľničné známky, karty, poplatky</t>
  </si>
  <si>
    <t>rutinná a štandardná  údržba výpočt. techn.</t>
  </si>
  <si>
    <t>rutinná a štand.údržba softvéru</t>
  </si>
  <si>
    <t>Nájomne za plyn. fľaše</t>
  </si>
  <si>
    <t>Školenie, kurzy, semináre</t>
  </si>
  <si>
    <t>Monografia obce</t>
  </si>
  <si>
    <t>Monografia obce - dotácia z TSK</t>
  </si>
  <si>
    <t>Inzercia</t>
  </si>
  <si>
    <t>Všeobecné služby</t>
  </si>
  <si>
    <t xml:space="preserve">Špeciálne služby </t>
  </si>
  <si>
    <t>Poplatky banke, ochr. autorským zväzom</t>
  </si>
  <si>
    <t>Prídel do soc. fondu</t>
  </si>
  <si>
    <t>Kolkové známky</t>
  </si>
  <si>
    <t>Odmeny zamest. mimopracov. pomeru</t>
  </si>
  <si>
    <t>Príspevok SOÚ Nováky</t>
  </si>
  <si>
    <t>Dane, služby RTVS</t>
  </si>
  <si>
    <t>Transfery jednotlivcom - odchodné</t>
  </si>
  <si>
    <t>Výdavky  výkonných a zákonodarných orgánov spolu :</t>
  </si>
  <si>
    <t>01.1.2</t>
  </si>
  <si>
    <t>Finančné a rozpočtové záležitosti</t>
  </si>
  <si>
    <t>Audítorské služby</t>
  </si>
  <si>
    <t>Finančné a rozpočtové záležitosti  spolu :</t>
  </si>
  <si>
    <t>01.3.3</t>
  </si>
  <si>
    <t>Iné všeobecné služby (matrika)</t>
  </si>
  <si>
    <t>Mzdy, platy a ost. osobné vyrovnania</t>
  </si>
  <si>
    <t>Matrika-všeobecné služby</t>
  </si>
  <si>
    <t>Iné všeobecné služby (matrika) spolu :</t>
  </si>
  <si>
    <t>01.6.0</t>
  </si>
  <si>
    <t>Všeobecné verejné služby</t>
  </si>
  <si>
    <t>Všeobecné služby - register spolu :</t>
  </si>
  <si>
    <t>01.7.0</t>
  </si>
  <si>
    <t>Transakcie verejného dlhu</t>
  </si>
  <si>
    <t>Splácanie úrokov</t>
  </si>
  <si>
    <t>Transakcie verejného dlhu spolu :</t>
  </si>
  <si>
    <t>02.2.0</t>
  </si>
  <si>
    <t>Civilná obrana</t>
  </si>
  <si>
    <t>Všeobecný materiál</t>
  </si>
  <si>
    <t>Civilná obrana spolu :</t>
  </si>
  <si>
    <t>03.2.0</t>
  </si>
  <si>
    <t>Ochrana pred požiarmi</t>
  </si>
  <si>
    <t>všeobecný materiál</t>
  </si>
  <si>
    <t>pracovné odevy, obuv a prac.pomôcky</t>
  </si>
  <si>
    <t>Palivo, mazivá, oleje</t>
  </si>
  <si>
    <t>Servis, údržba, oprava</t>
  </si>
  <si>
    <t>Poistenie vozidla</t>
  </si>
  <si>
    <t>Údržba, oprava hasičskej zbrojnice</t>
  </si>
  <si>
    <t>Príspevok na činnosť</t>
  </si>
  <si>
    <t>Ochrana pred požiarmi  spolu :</t>
  </si>
  <si>
    <t>04.1.2</t>
  </si>
  <si>
    <t>Všeobecná pracovná oblasť</t>
  </si>
  <si>
    <t>Transfer zo ŠR - na aktiv.pracovníkov</t>
  </si>
  <si>
    <t>Aktivační pracovníci</t>
  </si>
  <si>
    <t>transfer z ESF na aktiv.pracovníkov</t>
  </si>
  <si>
    <t>Všeobecná pracovná oblasť spolu</t>
  </si>
  <si>
    <t>04.5.1</t>
  </si>
  <si>
    <t>Cestná doprava</t>
  </si>
  <si>
    <t>Cestná doprava spolu :</t>
  </si>
  <si>
    <t>05.1.0</t>
  </si>
  <si>
    <t>Nakladanie s odpadmi</t>
  </si>
  <si>
    <t>Vývoz komunálneho odpadu</t>
  </si>
  <si>
    <t>Nakladanie s odpadmi spolu :</t>
  </si>
  <si>
    <t>05.4.0</t>
  </si>
  <si>
    <t>Ochrana prírody a krajiny</t>
  </si>
  <si>
    <t>Údržba verejnej zelene, parky</t>
  </si>
  <si>
    <t>Ochrana prírody a krajiny spolu :</t>
  </si>
  <si>
    <t>06.4.0</t>
  </si>
  <si>
    <t>Verejné osvetlenie</t>
  </si>
  <si>
    <t>Verejné osvetlenie - el. energia</t>
  </si>
  <si>
    <t>Verejné osvetlenie - údržba, oprava</t>
  </si>
  <si>
    <t>verejné osvetlenie - verejné obstarávanie</t>
  </si>
  <si>
    <t>Svetelno-technické meranie VO</t>
  </si>
  <si>
    <t>externý manažment</t>
  </si>
  <si>
    <t>Verejné osvetlenie spolu :</t>
  </si>
  <si>
    <t>06.6.0</t>
  </si>
  <si>
    <t>Bývanie a občianska vybavenosť</t>
  </si>
  <si>
    <t>Bývanie a občianska vybavenosť spolu :</t>
  </si>
  <si>
    <t>08.1.0</t>
  </si>
  <si>
    <t>Rekreačné a športové služby</t>
  </si>
  <si>
    <t>TJ - elektrická energia</t>
  </si>
  <si>
    <t>TJ - vodné, stočné</t>
  </si>
  <si>
    <t xml:space="preserve">TJ - údržba, oprava </t>
  </si>
  <si>
    <t xml:space="preserve">TJ - príspevok na činnosť a dopravu </t>
  </si>
  <si>
    <t>tenisové kurty - všeobecný materiál</t>
  </si>
  <si>
    <t>Tenisové kurty - oprava, údržba</t>
  </si>
  <si>
    <t>Rekreačné a športové služby spolu :</t>
  </si>
  <si>
    <t>08.2.0</t>
  </si>
  <si>
    <t>Kultúrne služby</t>
  </si>
  <si>
    <t>Knižnica - interiérové vybavenie</t>
  </si>
  <si>
    <t>Všeob.materiál - ceny do súťaží</t>
  </si>
  <si>
    <t>Knižnica - oprava a rekonštrukcia</t>
  </si>
  <si>
    <t>Vojnové hroby-dotácia</t>
  </si>
  <si>
    <t>Renesančný kaštiel - oprava fasády</t>
  </si>
  <si>
    <t>DK  SNP - energie (tep.+elektrická)</t>
  </si>
  <si>
    <t>DK  SNP - telefón</t>
  </si>
  <si>
    <t xml:space="preserve">DK  SNP - interiérové vybavenie  </t>
  </si>
  <si>
    <t xml:space="preserve">DK SNP - prevádzk. stroje a prístroje </t>
  </si>
  <si>
    <t>DK SNP - všeobecný materiál</t>
  </si>
  <si>
    <t>DK  SNP - ochranné prac. pomôcky</t>
  </si>
  <si>
    <t xml:space="preserve">DK  SNP - údržba, oprava </t>
  </si>
  <si>
    <t>DK  SNP - náklady na kultúr.- spol. akcie</t>
  </si>
  <si>
    <t>DK SNP - odmeny dohodárov z kult. akcií</t>
  </si>
  <si>
    <t>Kultúrne služby spolu :</t>
  </si>
  <si>
    <t>08.4.0</t>
  </si>
  <si>
    <t>Náboženské a iné spoločenské služby</t>
  </si>
  <si>
    <t>Dom smútku - elektrická energia</t>
  </si>
  <si>
    <t>Dom smútku - vodné, stočné</t>
  </si>
  <si>
    <t>Dom smútku, cintorín, - oprava, údržba</t>
  </si>
  <si>
    <t>Príspevky spoločenským organizáciam</t>
  </si>
  <si>
    <t>Náboženské a iné spoločenské služby spolu :</t>
  </si>
  <si>
    <t>08.6.0</t>
  </si>
  <si>
    <t>Iné kultúrne služby</t>
  </si>
  <si>
    <t>ZPOZ - obradná miestnosť (nákup DHM)</t>
  </si>
  <si>
    <t>ZPOZ - vecné dary na obrady</t>
  </si>
  <si>
    <t>ZPOZ - ošatné</t>
  </si>
  <si>
    <t>ZPOZ - odmeny</t>
  </si>
  <si>
    <t>Iné kultúrne služby spolu :</t>
  </si>
  <si>
    <t>09.1.1.1</t>
  </si>
  <si>
    <t>Predprimárne vzdelávanie s bežnou starostlivosťou</t>
  </si>
  <si>
    <t>MŠ - mzdy</t>
  </si>
  <si>
    <t>MŠ - odvody do poisťovní</t>
  </si>
  <si>
    <t>MŠ - cestovné</t>
  </si>
  <si>
    <t>MŠ - elektrická a tepelná energia</t>
  </si>
  <si>
    <t>MŠ - vodné, stočné</t>
  </si>
  <si>
    <t>MŠ - komunikačná infraštruktúra</t>
  </si>
  <si>
    <t>MŠ - interiérové vybavenie</t>
  </si>
  <si>
    <t>MŠ - výpočtová technika</t>
  </si>
  <si>
    <t>MŠ - prev.str., prístroje</t>
  </si>
  <si>
    <t>MŠ - všeobecný materiál</t>
  </si>
  <si>
    <t>MŠ - transfer zo ŠR - učebné pomôcky</t>
  </si>
  <si>
    <t>MŠ - knihy, časopisy, učebné pomôcky</t>
  </si>
  <si>
    <t>MŠ - ochranné prac. pomôcky</t>
  </si>
  <si>
    <t>MŠ - softvér, licencie</t>
  </si>
  <si>
    <t>MŠ - údržba prevádzkových strojov</t>
  </si>
  <si>
    <t xml:space="preserve">MŠ - oprava, údržba </t>
  </si>
  <si>
    <t>MŠ - školenia</t>
  </si>
  <si>
    <t>MŠ - revízia a kontrola zariadení</t>
  </si>
  <si>
    <t>MŠ - poplatky banke</t>
  </si>
  <si>
    <t>MŠ - prídel do soc. fondu</t>
  </si>
  <si>
    <t>Predprimárne vzdelávanie spolu:</t>
  </si>
  <si>
    <t>10.2.0</t>
  </si>
  <si>
    <t>Sociálne zabezpečenie - staroba</t>
  </si>
  <si>
    <t>Opatrovateľské služby - mzdy</t>
  </si>
  <si>
    <t>Stravovanie dôchodcov</t>
  </si>
  <si>
    <t>Opatrov. služba - prídel do soc. fondu</t>
  </si>
  <si>
    <t>Sociálne zabezpečenie - staroba - spolu :</t>
  </si>
  <si>
    <t>10.4.0</t>
  </si>
  <si>
    <t>Sociálne zabezpečenie - rodina a deti</t>
  </si>
  <si>
    <t>Príspevok pri narodení dieťaťa</t>
  </si>
  <si>
    <t>Sociálne zabezpečenie - rodina a deti - spolu :</t>
  </si>
  <si>
    <t>10.7.0</t>
  </si>
  <si>
    <t>Sociálna pomoc občanom v hmotnej a sociálnej núdzi</t>
  </si>
  <si>
    <t>Dotácie zo ŠR - stra, šk.potr, rod.príd.</t>
  </si>
  <si>
    <t>Jednorázová sociálna výpomoc</t>
  </si>
  <si>
    <t>Sociálne zabezpečenie - hmotná núdza spolu:</t>
  </si>
  <si>
    <t>Bežné výdavky spolu :</t>
  </si>
  <si>
    <t>Nákup pozemkov a nehmotných aktív v tom:</t>
  </si>
  <si>
    <t>001</t>
  </si>
  <si>
    <t xml:space="preserve"> - nákup pozemkov </t>
  </si>
  <si>
    <t>005</t>
  </si>
  <si>
    <t xml:space="preserve"> - ost.nehm.aktíva  (územný plán zóny )</t>
  </si>
  <si>
    <t>712001</t>
  </si>
  <si>
    <t>Montovaná dvojgaráž pri HZ</t>
  </si>
  <si>
    <t>713001</t>
  </si>
  <si>
    <t>713002</t>
  </si>
  <si>
    <t>revitalizácia kaštieľa-výpočtová technika</t>
  </si>
  <si>
    <t>revitalizácia kaštieľa-telekom.technika</t>
  </si>
  <si>
    <t>714005</t>
  </si>
  <si>
    <t xml:space="preserve">Nákup hasičského auta </t>
  </si>
  <si>
    <t>714007</t>
  </si>
  <si>
    <t xml:space="preserve">Nákup dodávkového motorového vozidla  </t>
  </si>
  <si>
    <t>716</t>
  </si>
  <si>
    <t xml:space="preserve"> - osvetl.prechodov pre chodc. a MK od žel.stanice Pod Horu</t>
  </si>
  <si>
    <t xml:space="preserve"> - parkovacie miesta Kpt. Weinholda</t>
  </si>
  <si>
    <t xml:space="preserve"> - kúria - rozvody inžinierskych sietí</t>
  </si>
  <si>
    <t xml:space="preserve"> - parkovisko bytovky Domovina 388</t>
  </si>
  <si>
    <t xml:space="preserve"> - inžinierske siete IBV-verejné osvetlenie, MK, MR, Pažite, komunikácia a IS Pažite téčko</t>
  </si>
  <si>
    <t xml:space="preserve"> - výmena plynových kotlov v budove ZŚ</t>
  </si>
  <si>
    <t xml:space="preserve"> - lávka cez potok za HZ</t>
  </si>
  <si>
    <t>Realizácia stavieb a ich tech.zhod. v tom:</t>
  </si>
  <si>
    <t xml:space="preserve"> - výstavba detských ihrísk </t>
  </si>
  <si>
    <t xml:space="preserve"> - parkovacie miesta kpt. Weinholda</t>
  </si>
  <si>
    <t xml:space="preserve"> - parkovisko pri objekte č. 3 - ul.4.apríla</t>
  </si>
  <si>
    <t>002</t>
  </si>
  <si>
    <t xml:space="preserve"> - rekonštrukcia kuchyne ZŠ</t>
  </si>
  <si>
    <t xml:space="preserve"> - MK ul. B.Nemcovejza HZ - PD + realizácia</t>
  </si>
  <si>
    <t xml:space="preserve"> - rekonštrukcia kúrie - rozvody IS</t>
  </si>
  <si>
    <t xml:space="preserve"> - rekonštrukcia kaštieľa - vl.zdroje</t>
  </si>
  <si>
    <t xml:space="preserve"> - rekonštrukcia kaštieľa - stavebný dozor</t>
  </si>
  <si>
    <t xml:space="preserve"> - rekonštrukcia kaštieľa - NFP z Europskeho fondu regionálneho rozvoja</t>
  </si>
  <si>
    <t xml:space="preserve"> - rekonštrukcia VO - úver   </t>
  </si>
  <si>
    <t xml:space="preserve"> - rekonštrukcia VO - vlastné zdroje</t>
  </si>
  <si>
    <t>Kapitálové výdavky spolu :</t>
  </si>
  <si>
    <t>Finančné operácie</t>
  </si>
  <si>
    <t>Splácanie úveru</t>
  </si>
  <si>
    <t>Splácanie úveru - Bytovky</t>
  </si>
  <si>
    <t>splatenie preklenovacieho úveru na VO</t>
  </si>
  <si>
    <t>Kapitalové výdavky</t>
  </si>
  <si>
    <t>Rozpočtové výdavky spolu</t>
  </si>
  <si>
    <t>Výdavky RO - Základná škola</t>
  </si>
  <si>
    <t xml:space="preserve"> transfer na prenesené kompetencie</t>
  </si>
  <si>
    <t>131D</t>
  </si>
  <si>
    <t xml:space="preserve"> prenesené komp. - nedočerp. z roku 2013</t>
  </si>
  <si>
    <t xml:space="preserve"> prenesené komp. - nedočerp. z roku 2014</t>
  </si>
  <si>
    <t>prenesené komp. - nedočerpané z roku 2015</t>
  </si>
  <si>
    <t>ostatné transfery v rámci VS</t>
  </si>
  <si>
    <t xml:space="preserve"> transfer na originálne kompetencie, v tom:</t>
  </si>
  <si>
    <t>ŠKD - mzdy, platy a ost. osobné vyrovnania</t>
  </si>
  <si>
    <t>ŠKD - poistné a príspevok do poisťovní</t>
  </si>
  <si>
    <t>ŠKD - tovary a služby</t>
  </si>
  <si>
    <t>ŠJ - mzdy, platy a ostatné osobné vyrovnania</t>
  </si>
  <si>
    <t>ŠJ - poistné a príspevok do poisťovní</t>
  </si>
  <si>
    <t>ŠJ - tovary a služby</t>
  </si>
  <si>
    <t>ZŠ - mzdy, platy a ostatné osobné vyrovnania</t>
  </si>
  <si>
    <t>ZŠ - poistné a príspevok do poisťovní</t>
  </si>
  <si>
    <t>ZŠ - tovary a služby</t>
  </si>
  <si>
    <t>ZŠ Výdavky spolu :</t>
  </si>
  <si>
    <t>Správa pamiatok</t>
  </si>
  <si>
    <t xml:space="preserve">transfer RO - prev.náklady na činnosť </t>
  </si>
  <si>
    <t>Výdavky spolu :</t>
  </si>
  <si>
    <t xml:space="preserve">REKAPITULÁCIA ROZPOČTU </t>
  </si>
  <si>
    <t>Príjmy celkom</t>
  </si>
  <si>
    <t>Výdavky celkom</t>
  </si>
  <si>
    <t xml:space="preserve">Rozdiel </t>
  </si>
  <si>
    <t xml:space="preserve">Spracovala: Ing. Janka Súkeníková </t>
  </si>
  <si>
    <t>Predkladá : Finančná komisia</t>
  </si>
  <si>
    <t xml:space="preserve">Schválené dňa:  </t>
  </si>
  <si>
    <t>Očakávaná skutočnosť</t>
  </si>
  <si>
    <t>ostatné príjmy- z dobropisov</t>
  </si>
  <si>
    <t>Príjmy spolu :</t>
  </si>
  <si>
    <t xml:space="preserve">Bežné výdavky RO  </t>
  </si>
  <si>
    <t>mzdy</t>
  </si>
  <si>
    <t>odvody</t>
  </si>
  <si>
    <t>cestovné náhrady</t>
  </si>
  <si>
    <t>elektrická energia</t>
  </si>
  <si>
    <t>vodné, stočné</t>
  </si>
  <si>
    <t>telekomunikačné služby</t>
  </si>
  <si>
    <t>komunikačná infaštruktúra</t>
  </si>
  <si>
    <t>interiérové vybavenie</t>
  </si>
  <si>
    <t>pracovné odevy</t>
  </si>
  <si>
    <t>softvér</t>
  </si>
  <si>
    <t>oprava a údržba</t>
  </si>
  <si>
    <t>školenia, kurzy, semináre</t>
  </si>
  <si>
    <t>propagácia a reklama</t>
  </si>
  <si>
    <t>všeobecné služby</t>
  </si>
  <si>
    <t>bankové poplatky</t>
  </si>
  <si>
    <t>prídel do soc.fondu</t>
  </si>
  <si>
    <t xml:space="preserve">Spracoval: Ing. Ďanovský </t>
  </si>
  <si>
    <t>Schv.rozp. (9.12.2015)</t>
  </si>
  <si>
    <t>Rozpočet RO - Správa pamiatok obce Zemianske Kostoľany na rok 2017 - 2019</t>
  </si>
  <si>
    <t>Schválené dňa:  14.12.2016, uzn. č.105/2016</t>
  </si>
  <si>
    <t>Vlastné príjmy  ZŠ</t>
  </si>
  <si>
    <t>Príjmy RO - Základná škola</t>
  </si>
  <si>
    <t>Nedaňové príjmy</t>
  </si>
  <si>
    <t xml:space="preserve">                           R O Z P O Č E T    obce Zemianske  Kostoľany  na  roky  2018  -  2020 </t>
  </si>
  <si>
    <t xml:space="preserve">Skutočnosť </t>
  </si>
  <si>
    <t>scvh.rozp.</t>
  </si>
  <si>
    <t>očak.skut.</t>
  </si>
  <si>
    <t>Vlastné príjmy - Základná škola</t>
  </si>
  <si>
    <t>Vlastné príjmy - Správa pamiatok</t>
  </si>
  <si>
    <t xml:space="preserve">bežný transfer SCŠPP </t>
  </si>
  <si>
    <t>Výdavkové finančné operácie spolu:</t>
  </si>
  <si>
    <t>09.6.0.8</t>
  </si>
  <si>
    <t>Vedľajšie služby v školstve spolu:</t>
  </si>
  <si>
    <t>Bežné výdavky ZŠ  spolu :</t>
  </si>
  <si>
    <t>Bežné výdavky Správy pamiatok spolu :</t>
  </si>
  <si>
    <t>Rozpočtové organizácie obce</t>
  </si>
  <si>
    <t>Príjmy RO celkom</t>
  </si>
  <si>
    <t>Príjmy rozpočtových organizácií</t>
  </si>
  <si>
    <t>Výdavky rozpočtových org.</t>
  </si>
  <si>
    <t>MŠ - za stravné</t>
  </si>
  <si>
    <t>z náhrad poistného plnenia</t>
  </si>
  <si>
    <t>z dobropisov</t>
  </si>
  <si>
    <t>Ekonomická klasifikácia</t>
  </si>
  <si>
    <t>rozpočtovej klasifikácie</t>
  </si>
  <si>
    <t>z vratiek</t>
  </si>
  <si>
    <t>Z refundácie</t>
  </si>
  <si>
    <t>ostatné príjmy</t>
  </si>
  <si>
    <t>Zostatok FP z KŠU z roku 2015</t>
  </si>
  <si>
    <t>Údržba budov, objektov, ich časti..</t>
  </si>
  <si>
    <t>údržba prev.strojov, prístr....</t>
  </si>
  <si>
    <t>údržba komunik.infraštruktúry</t>
  </si>
  <si>
    <t>Ext.manažment - rekonštrukcia kaštieľa</t>
  </si>
  <si>
    <t xml:space="preserve">Poistné </t>
  </si>
  <si>
    <t xml:space="preserve">Odmeny a príspevky OZ </t>
  </si>
  <si>
    <t>Na odstupné</t>
  </si>
  <si>
    <t>Služby v obl. inform.techn. (napr.doména)</t>
  </si>
  <si>
    <t>energie</t>
  </si>
  <si>
    <t>Prevádzkové stroje, prístroje,náradie...</t>
  </si>
  <si>
    <t>pracovné odevy-dotácia DHZ</t>
  </si>
  <si>
    <t>školenia, kurzy...</t>
  </si>
  <si>
    <t xml:space="preserve">MK, chodníky - údržba, oprava </t>
  </si>
  <si>
    <t>prevádkové stroje, prístr.,zariadenia...</t>
  </si>
  <si>
    <t>Oprava rozvodov na vianočné osvetl.</t>
  </si>
  <si>
    <t>TJ - prevádzkové stroje, prístroje, zar.</t>
  </si>
  <si>
    <t>Knižnica - knihy, časopisy, odb. literatúra</t>
  </si>
  <si>
    <t>Knižnica - servisné poplatky</t>
  </si>
  <si>
    <t>Renesančný kaštiel - verejné obstar.</t>
  </si>
  <si>
    <t>Dk SNP - náklady na kult.akcie - sponz.</t>
  </si>
  <si>
    <t>členské príspevky</t>
  </si>
  <si>
    <t>MŠ - grant z nadácie PONTIS</t>
  </si>
  <si>
    <t>MŠ - potraviny</t>
  </si>
  <si>
    <t>MŠ - nemocenské dávky</t>
  </si>
  <si>
    <t>Opatrovateľské služby - odv.do poisťovní</t>
  </si>
  <si>
    <t>nemocenské dávky</t>
  </si>
  <si>
    <t>Revitalizácia kaštieľa-inter.vybavenie</t>
  </si>
  <si>
    <t>Prípavná a projekt.dokumentácia v tom:</t>
  </si>
  <si>
    <t xml:space="preserve"> - chodník Pod Horou - obojstr.pozdĺž park.</t>
  </si>
  <si>
    <t xml:space="preserve"> - rekonštrukcia oplotenia ZŠ</t>
  </si>
  <si>
    <t xml:space="preserve"> - parkovisko pri objekte č.3</t>
  </si>
  <si>
    <t>718004</t>
  </si>
  <si>
    <t>Rekonštrukcia stlpov MR a KTV</t>
  </si>
  <si>
    <t>pren.komp. - nedočerpané z roku 2015</t>
  </si>
  <si>
    <t>ŠJ - mzdy, platy a ost.osobné vyrovnania</t>
  </si>
  <si>
    <t>ZŠ - mzdy, platy a ost. osobné vyrovnania</t>
  </si>
  <si>
    <t>ESF  - na aktivačných pracovníkov</t>
  </si>
  <si>
    <t>zo ŠR - spolufinancovanie aktivačný</t>
  </si>
  <si>
    <t>zo ŠR- rod.prídavky,strava, škol.potreby</t>
  </si>
  <si>
    <t>NFP z fondu reg.rozvoja (EU)-rek.VO</t>
  </si>
  <si>
    <t>Servis, údržba, oprava  vozidiel</t>
  </si>
  <si>
    <t>Príspevok na stravovanie-zamest. a OZ</t>
  </si>
  <si>
    <t>Knižnica - softvér</t>
  </si>
  <si>
    <t xml:space="preserve"> - TJ Slovan - šatne</t>
  </si>
  <si>
    <t>Transfer zo ŠR na register adries</t>
  </si>
  <si>
    <t>BT zo ŠR - obnova kultúrneho dedičstva</t>
  </si>
  <si>
    <t>Kapitálové transfery zo ŠR</t>
  </si>
  <si>
    <t>Tuzemský kap.grant</t>
  </si>
  <si>
    <t>Zostatok FP z KŠU z roku 2016</t>
  </si>
  <si>
    <t>Špeciálne služby - BT zo ŠR</t>
  </si>
  <si>
    <t xml:space="preserve">Transfer zo ŠR - Voľby </t>
  </si>
  <si>
    <t>Transfer zo ŠR - register adries</t>
  </si>
  <si>
    <t>Odmena skladníka CO - BT zo ŠR</t>
  </si>
  <si>
    <t>všeobecný materiál - dotácia DHZ</t>
  </si>
  <si>
    <t>prepravné a nájom DP</t>
  </si>
  <si>
    <t>prevádzkové stroje, prístroje, zariadenia...</t>
  </si>
  <si>
    <t>DK SNP komunikačná infraštruktúra</t>
  </si>
  <si>
    <t>Dom smútku - všeobecný materiál</t>
  </si>
  <si>
    <t>Dom smútku - OOPP</t>
  </si>
  <si>
    <t>MŠ - odmeny z dohôd</t>
  </si>
  <si>
    <t>MŠ - nákup budov,objektov a ich častí</t>
  </si>
  <si>
    <t>09.6.0.2</t>
  </si>
  <si>
    <t>Vedľajšie služby v školstve - primárne vzdelávaie</t>
  </si>
  <si>
    <t xml:space="preserve">ŠJ - rutinná a štandardná údržba budov </t>
  </si>
  <si>
    <t>Vedľajšie služby v školstve - nedefinované podľa úrovne</t>
  </si>
  <si>
    <t>713004</t>
  </si>
  <si>
    <t>Nákup prevádzkových strojov, prístrojov...</t>
  </si>
  <si>
    <t>713005</t>
  </si>
  <si>
    <t>nákup špeciálnych strojov, prístrojov...</t>
  </si>
  <si>
    <t>KT zo ŠR na nákup špeciálnych prístrojov..</t>
  </si>
  <si>
    <t xml:space="preserve"> - pamiatkový výskum - Kišasonkin kaštieľ, Obytná veža - vl.zdroje</t>
  </si>
  <si>
    <t>719002</t>
  </si>
  <si>
    <t>obstaranie umeleckého diela - socha</t>
  </si>
  <si>
    <t>prenesené komp.-nedočerpané z roku 2016</t>
  </si>
  <si>
    <t>ŠKD - bežné transfery</t>
  </si>
  <si>
    <t>ŠJ - bežné transfery</t>
  </si>
  <si>
    <t>Ostatné poplatky /správne popl/</t>
  </si>
  <si>
    <t>Poštové a kuriérske služby</t>
  </si>
  <si>
    <t>Telekomunikačné služby</t>
  </si>
  <si>
    <t>Propagácia, reklama, inzercia</t>
  </si>
  <si>
    <t xml:space="preserve">Energie </t>
  </si>
  <si>
    <t xml:space="preserve">Vvodné, stočné </t>
  </si>
  <si>
    <t xml:space="preserve"> Stroje,prístr., zar....</t>
  </si>
  <si>
    <t>všeobecný  materiál</t>
  </si>
  <si>
    <t>ochranné prac.pomôcky</t>
  </si>
  <si>
    <t>údržba a prevádzka ČOV</t>
  </si>
  <si>
    <t>Oprava, údržba budov, objektov, ich častí</t>
  </si>
  <si>
    <t>MŠ - poštové a kur.služby</t>
  </si>
  <si>
    <t>MŠ - telekomunikačné služby</t>
  </si>
  <si>
    <t xml:space="preserve">MŠ - rutinná a štand. údržba komun.infra. </t>
  </si>
  <si>
    <t xml:space="preserve"> - IBV Pažite - inžinierske siete</t>
  </si>
  <si>
    <t xml:space="preserve"> - urnový háj</t>
  </si>
  <si>
    <t xml:space="preserve"> - zateplenie budovy HZ - KT zo ŠR</t>
  </si>
  <si>
    <t xml:space="preserve"> - rekonštrukcia HZ - vl.zdroje</t>
  </si>
  <si>
    <t xml:space="preserve"> - osvetlenie prechodov pre chodcov</t>
  </si>
  <si>
    <t>Vyvesené dňa:  20.11.2017</t>
  </si>
  <si>
    <t xml:space="preserve"> - parkovisko bytovky Domovina, Pod Horou</t>
  </si>
  <si>
    <t>Pamiatkový výskum - dotácia MK</t>
  </si>
  <si>
    <t xml:space="preserve"> - rekonštrukcia DK SNP - klimatizácia</t>
  </si>
  <si>
    <t>Dom smútku-prev.stroje, prístroje, náradie..</t>
  </si>
  <si>
    <t xml:space="preserve">Krátkodobý bankový úver </t>
  </si>
  <si>
    <t xml:space="preserve">DK SNP - oprava bytu </t>
  </si>
  <si>
    <t>DK  SNP, vodné, stočné-byt</t>
  </si>
  <si>
    <t>Schválené dňa:  13.12.2017 uzn. OZ  č. 105/17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</si>
</sst>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53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6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60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2"/>
      <color indexed="18"/>
      <name val="Arial"/>
      <family val="2"/>
      <charset val="238"/>
    </font>
    <font>
      <i/>
      <sz val="12"/>
      <color indexed="1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6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11"/>
      <color theme="9" tint="-0.499984740745262"/>
      <name val="Calibri"/>
      <family val="2"/>
      <scheme val="minor"/>
    </font>
    <font>
      <sz val="8"/>
      <color rgb="FF800000"/>
      <name val="Arial"/>
      <family val="2"/>
      <charset val="238"/>
    </font>
    <font>
      <sz val="9"/>
      <color rgb="FF800000"/>
      <name val="Arial"/>
      <family val="2"/>
      <charset val="238"/>
    </font>
    <font>
      <b/>
      <sz val="12"/>
      <color theme="9" tint="-0.499984740745262"/>
      <name val="Arial"/>
      <family val="2"/>
      <charset val="238"/>
    </font>
    <font>
      <i/>
      <sz val="9"/>
      <color rgb="FF800000"/>
      <name val="Arial"/>
      <family val="2"/>
      <charset val="238"/>
    </font>
    <font>
      <i/>
      <sz val="10"/>
      <color theme="9" tint="-0.49998474074526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853F0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CCFFFF"/>
        <bgColor indexed="8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3">
    <xf numFmtId="0" fontId="0" fillId="0" borderId="0" xfId="0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3" fontId="3" fillId="0" borderId="0" xfId="0" applyNumberFormat="1" applyFont="1" applyFill="1" applyBorder="1"/>
    <xf numFmtId="3" fontId="1" fillId="2" borderId="1" xfId="0" applyNumberFormat="1" applyFont="1" applyFill="1" applyBorder="1" applyAlignment="1">
      <alignment horizontal="left" wrapText="1"/>
    </xf>
    <xf numFmtId="3" fontId="1" fillId="2" borderId="2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3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/>
    <xf numFmtId="3" fontId="7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3" fontId="11" fillId="0" borderId="4" xfId="0" applyNumberFormat="1" applyFont="1" applyFill="1" applyBorder="1" applyAlignment="1">
      <alignment horizontal="left"/>
    </xf>
    <xf numFmtId="3" fontId="11" fillId="0" borderId="5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wrapText="1"/>
    </xf>
    <xf numFmtId="3" fontId="12" fillId="0" borderId="4" xfId="0" applyNumberFormat="1" applyFont="1" applyFill="1" applyBorder="1"/>
    <xf numFmtId="3" fontId="11" fillId="0" borderId="4" xfId="0" applyNumberFormat="1" applyFont="1" applyFill="1" applyBorder="1" applyAlignment="1">
      <alignment horizontal="right"/>
    </xf>
    <xf numFmtId="3" fontId="11" fillId="6" borderId="4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1" fillId="0" borderId="4" xfId="0" applyFont="1" applyFill="1" applyBorder="1"/>
    <xf numFmtId="3" fontId="1" fillId="0" borderId="8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9" xfId="0" applyNumberFormat="1" applyFont="1" applyFill="1" applyBorder="1"/>
    <xf numFmtId="3" fontId="4" fillId="0" borderId="9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right"/>
    </xf>
    <xf numFmtId="0" fontId="10" fillId="0" borderId="11" xfId="0" applyFont="1" applyFill="1" applyBorder="1"/>
    <xf numFmtId="3" fontId="10" fillId="0" borderId="12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13" fillId="0" borderId="9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4" fillId="0" borderId="3" xfId="0" applyNumberFormat="1" applyFont="1" applyFill="1" applyBorder="1" applyAlignment="1">
      <alignment horizontal="left"/>
    </xf>
    <xf numFmtId="3" fontId="14" fillId="0" borderId="10" xfId="0" applyNumberFormat="1" applyFont="1" applyFill="1" applyBorder="1" applyAlignment="1">
      <alignment horizontal="right"/>
    </xf>
    <xf numFmtId="0" fontId="15" fillId="0" borderId="11" xfId="0" applyFont="1" applyFill="1" applyBorder="1"/>
    <xf numFmtId="3" fontId="15" fillId="0" borderId="12" xfId="0" applyNumberFormat="1" applyFont="1" applyFill="1" applyBorder="1"/>
    <xf numFmtId="3" fontId="13" fillId="0" borderId="12" xfId="0" applyNumberFormat="1" applyFont="1" applyFill="1" applyBorder="1" applyAlignment="1">
      <alignment horizontal="right"/>
    </xf>
    <xf numFmtId="3" fontId="13" fillId="0" borderId="10" xfId="0" applyNumberFormat="1" applyFont="1" applyFill="1" applyBorder="1" applyAlignment="1">
      <alignment horizontal="right"/>
    </xf>
    <xf numFmtId="3" fontId="11" fillId="5" borderId="4" xfId="0" applyNumberFormat="1" applyFont="1" applyFill="1" applyBorder="1" applyAlignment="1">
      <alignment wrapText="1"/>
    </xf>
    <xf numFmtId="3" fontId="11" fillId="5" borderId="4" xfId="0" applyNumberFormat="1" applyFont="1" applyFill="1" applyBorder="1"/>
    <xf numFmtId="0" fontId="1" fillId="0" borderId="9" xfId="0" applyFont="1" applyFill="1" applyBorder="1" applyAlignment="1">
      <alignment wrapText="1"/>
    </xf>
    <xf numFmtId="3" fontId="1" fillId="0" borderId="9" xfId="0" applyNumberFormat="1" applyFont="1" applyFill="1" applyBorder="1" applyAlignment="1">
      <alignment wrapText="1"/>
    </xf>
    <xf numFmtId="3" fontId="13" fillId="0" borderId="0" xfId="0" applyNumberFormat="1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left"/>
    </xf>
    <xf numFmtId="3" fontId="16" fillId="0" borderId="10" xfId="0" applyNumberFormat="1" applyFont="1" applyFill="1" applyBorder="1" applyAlignment="1">
      <alignment horizontal="right"/>
    </xf>
    <xf numFmtId="0" fontId="17" fillId="0" borderId="11" xfId="0" applyFont="1" applyFill="1" applyBorder="1"/>
    <xf numFmtId="3" fontId="17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" fontId="13" fillId="7" borderId="3" xfId="0" applyNumberFormat="1" applyFont="1" applyFill="1" applyBorder="1" applyAlignment="1">
      <alignment horizontal="left"/>
    </xf>
    <xf numFmtId="0" fontId="13" fillId="0" borderId="11" xfId="0" applyFont="1" applyFill="1" applyBorder="1"/>
    <xf numFmtId="3" fontId="13" fillId="0" borderId="4" xfId="0" applyNumberFormat="1" applyFont="1" applyFill="1" applyBorder="1"/>
    <xf numFmtId="3" fontId="13" fillId="0" borderId="4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18" fillId="0" borderId="7" xfId="0" applyFont="1" applyFill="1" applyBorder="1" applyAlignment="1"/>
    <xf numFmtId="0" fontId="18" fillId="0" borderId="9" xfId="0" applyFont="1" applyFill="1" applyBorder="1" applyAlignment="1">
      <alignment horizontal="right"/>
    </xf>
    <xf numFmtId="0" fontId="19" fillId="0" borderId="9" xfId="0" applyFont="1" applyFill="1" applyBorder="1" applyAlignment="1"/>
    <xf numFmtId="3" fontId="3" fillId="0" borderId="9" xfId="0" applyNumberFormat="1" applyFont="1" applyFill="1" applyBorder="1"/>
    <xf numFmtId="3" fontId="20" fillId="0" borderId="9" xfId="0" applyNumberFormat="1" applyFont="1" applyFill="1" applyBorder="1"/>
    <xf numFmtId="3" fontId="3" fillId="0" borderId="7" xfId="0" applyNumberFormat="1" applyFont="1" applyFill="1" applyBorder="1"/>
    <xf numFmtId="3" fontId="11" fillId="0" borderId="6" xfId="0" applyNumberFormat="1" applyFont="1" applyFill="1" applyBorder="1" applyAlignment="1">
      <alignment horizontal="left"/>
    </xf>
    <xf numFmtId="3" fontId="12" fillId="0" borderId="9" xfId="0" applyNumberFormat="1" applyFont="1" applyFill="1" applyBorder="1" applyAlignment="1">
      <alignment horizontal="right"/>
    </xf>
    <xf numFmtId="3" fontId="11" fillId="4" borderId="4" xfId="0" applyNumberFormat="1" applyFont="1" applyFill="1" applyBorder="1" applyAlignment="1">
      <alignment horizontal="right"/>
    </xf>
    <xf numFmtId="3" fontId="12" fillId="13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left"/>
    </xf>
    <xf numFmtId="3" fontId="9" fillId="0" borderId="5" xfId="0" applyNumberFormat="1" applyFont="1" applyFill="1" applyBorder="1" applyAlignment="1">
      <alignment horizontal="right"/>
    </xf>
    <xf numFmtId="0" fontId="9" fillId="0" borderId="6" xfId="0" applyFont="1" applyFill="1" applyBorder="1"/>
    <xf numFmtId="3" fontId="9" fillId="0" borderId="7" xfId="0" applyNumberFormat="1" applyFont="1" applyFill="1" applyBorder="1"/>
    <xf numFmtId="3" fontId="1" fillId="15" borderId="7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24" fillId="16" borderId="4" xfId="0" applyNumberFormat="1" applyFont="1" applyFill="1" applyBorder="1"/>
    <xf numFmtId="0" fontId="18" fillId="0" borderId="8" xfId="0" applyFont="1" applyFill="1" applyBorder="1" applyAlignment="1"/>
    <xf numFmtId="0" fontId="18" fillId="0" borderId="9" xfId="0" applyFont="1" applyFill="1" applyBorder="1" applyAlignment="1"/>
    <xf numFmtId="3" fontId="18" fillId="0" borderId="9" xfId="0" applyNumberFormat="1" applyFont="1" applyFill="1" applyBorder="1" applyAlignment="1"/>
    <xf numFmtId="3" fontId="20" fillId="0" borderId="9" xfId="0" applyNumberFormat="1" applyFont="1" applyFill="1" applyBorder="1" applyAlignment="1">
      <alignment horizontal="right"/>
    </xf>
    <xf numFmtId="3" fontId="26" fillId="0" borderId="7" xfId="0" applyNumberFormat="1" applyFont="1" applyFill="1" applyBorder="1" applyAlignment="1">
      <alignment horizontal="right"/>
    </xf>
    <xf numFmtId="3" fontId="19" fillId="0" borderId="9" xfId="0" applyNumberFormat="1" applyFont="1" applyFill="1" applyBorder="1" applyAlignment="1"/>
    <xf numFmtId="0" fontId="22" fillId="0" borderId="9" xfId="0" applyFont="1" applyFill="1" applyBorder="1" applyAlignment="1">
      <alignment horizontal="right"/>
    </xf>
    <xf numFmtId="0" fontId="23" fillId="0" borderId="9" xfId="0" applyFont="1" applyFill="1" applyBorder="1" applyAlignment="1"/>
    <xf numFmtId="3" fontId="23" fillId="0" borderId="9" xfId="0" applyNumberFormat="1" applyFont="1" applyFill="1" applyBorder="1" applyAlignment="1"/>
    <xf numFmtId="3" fontId="24" fillId="0" borderId="9" xfId="0" applyNumberFormat="1" applyFont="1" applyFill="1" applyBorder="1" applyAlignment="1">
      <alignment horizontal="right"/>
    </xf>
    <xf numFmtId="0" fontId="22" fillId="16" borderId="4" xfId="0" applyFont="1" applyFill="1" applyBorder="1"/>
    <xf numFmtId="3" fontId="21" fillId="0" borderId="0" xfId="0" applyNumberFormat="1" applyFont="1" applyFill="1" applyBorder="1"/>
    <xf numFmtId="3" fontId="21" fillId="0" borderId="7" xfId="0" applyNumberFormat="1" applyFont="1" applyFill="1" applyBorder="1" applyAlignment="1">
      <alignment horizontal="right"/>
    </xf>
    <xf numFmtId="3" fontId="11" fillId="0" borderId="9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8" fillId="0" borderId="6" xfId="0" applyNumberFormat="1" applyFont="1" applyFill="1" applyBorder="1" applyAlignment="1">
      <alignment horizontal="left"/>
    </xf>
    <xf numFmtId="3" fontId="18" fillId="0" borderId="7" xfId="0" applyNumberFormat="1" applyFont="1" applyFill="1" applyBorder="1" applyAlignment="1">
      <alignment horizontal="right"/>
    </xf>
    <xf numFmtId="0" fontId="19" fillId="0" borderId="7" xfId="0" applyFont="1" applyFill="1" applyBorder="1"/>
    <xf numFmtId="3" fontId="19" fillId="0" borderId="7" xfId="0" applyNumberFormat="1" applyFont="1" applyFill="1" applyBorder="1"/>
    <xf numFmtId="3" fontId="20" fillId="0" borderId="7" xfId="0" applyNumberFormat="1" applyFont="1" applyFill="1" applyBorder="1" applyAlignment="1">
      <alignment horizontal="right"/>
    </xf>
    <xf numFmtId="0" fontId="18" fillId="0" borderId="11" xfId="0" applyFont="1" applyFill="1" applyBorder="1" applyAlignment="1"/>
    <xf numFmtId="0" fontId="18" fillId="0" borderId="12" xfId="0" applyFont="1" applyFill="1" applyBorder="1" applyAlignment="1">
      <alignment horizontal="right"/>
    </xf>
    <xf numFmtId="0" fontId="19" fillId="0" borderId="12" xfId="0" applyFont="1" applyFill="1" applyBorder="1" applyAlignment="1"/>
    <xf numFmtId="3" fontId="19" fillId="0" borderId="12" xfId="0" applyNumberFormat="1" applyFont="1" applyFill="1" applyBorder="1" applyAlignment="1"/>
    <xf numFmtId="3" fontId="20" fillId="0" borderId="12" xfId="0" applyNumberFormat="1" applyFont="1" applyFill="1" applyBorder="1" applyAlignment="1">
      <alignment horizontal="right"/>
    </xf>
    <xf numFmtId="3" fontId="26" fillId="0" borderId="9" xfId="0" applyNumberFormat="1" applyFont="1" applyFill="1" applyBorder="1" applyAlignment="1">
      <alignment horizontal="right"/>
    </xf>
    <xf numFmtId="3" fontId="26" fillId="0" borderId="5" xfId="0" applyNumberFormat="1" applyFont="1" applyFill="1" applyBorder="1" applyAlignment="1">
      <alignment horizontal="right"/>
    </xf>
    <xf numFmtId="0" fontId="22" fillId="0" borderId="7" xfId="0" applyFont="1" applyFill="1" applyBorder="1" applyAlignment="1"/>
    <xf numFmtId="0" fontId="27" fillId="2" borderId="1" xfId="0" applyFont="1" applyFill="1" applyBorder="1"/>
    <xf numFmtId="3" fontId="28" fillId="8" borderId="4" xfId="0" applyNumberFormat="1" applyFont="1" applyFill="1" applyBorder="1" applyAlignment="1">
      <alignment horizontal="right"/>
    </xf>
    <xf numFmtId="3" fontId="29" fillId="0" borderId="4" xfId="0" applyNumberFormat="1" applyFont="1" applyFill="1" applyBorder="1" applyAlignment="1">
      <alignment horizontal="right"/>
    </xf>
    <xf numFmtId="3" fontId="11" fillId="17" borderId="4" xfId="0" applyNumberFormat="1" applyFont="1" applyFill="1" applyBorder="1" applyAlignment="1">
      <alignment horizontal="left"/>
    </xf>
    <xf numFmtId="3" fontId="11" fillId="17" borderId="5" xfId="0" applyNumberFormat="1" applyFont="1" applyFill="1" applyBorder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9" fillId="2" borderId="3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22" fillId="0" borderId="0" xfId="0" applyFont="1" applyFill="1" applyBorder="1"/>
    <xf numFmtId="3" fontId="24" fillId="0" borderId="0" xfId="0" applyNumberFormat="1" applyFont="1" applyFill="1" applyBorder="1"/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/>
    <xf numFmtId="0" fontId="25" fillId="0" borderId="9" xfId="0" applyFont="1" applyFill="1" applyBorder="1" applyAlignment="1"/>
    <xf numFmtId="3" fontId="25" fillId="0" borderId="9" xfId="0" applyNumberFormat="1" applyFont="1" applyFill="1" applyBorder="1" applyAlignment="1"/>
    <xf numFmtId="3" fontId="12" fillId="0" borderId="6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left"/>
    </xf>
    <xf numFmtId="0" fontId="13" fillId="0" borderId="0" xfId="0" applyFont="1" applyFill="1" applyBorder="1"/>
    <xf numFmtId="3" fontId="13" fillId="0" borderId="0" xfId="0" applyNumberFormat="1" applyFont="1" applyFill="1" applyBorder="1"/>
    <xf numFmtId="0" fontId="30" fillId="18" borderId="16" xfId="0" applyFont="1" applyFill="1" applyBorder="1"/>
    <xf numFmtId="3" fontId="3" fillId="18" borderId="17" xfId="0" applyNumberFormat="1" applyFont="1" applyFill="1" applyBorder="1" applyAlignment="1">
      <alignment horizontal="right"/>
    </xf>
    <xf numFmtId="0" fontId="3" fillId="18" borderId="17" xfId="0" applyFont="1" applyFill="1" applyBorder="1"/>
    <xf numFmtId="3" fontId="3" fillId="18" borderId="18" xfId="0" applyNumberFormat="1" applyFont="1" applyFill="1" applyBorder="1"/>
    <xf numFmtId="3" fontId="20" fillId="18" borderId="18" xfId="0" applyNumberFormat="1" applyFont="1" applyFill="1" applyBorder="1"/>
    <xf numFmtId="0" fontId="30" fillId="18" borderId="19" xfId="0" applyFont="1" applyFill="1" applyBorder="1"/>
    <xf numFmtId="3" fontId="3" fillId="18" borderId="20" xfId="0" applyNumberFormat="1" applyFont="1" applyFill="1" applyBorder="1" applyAlignment="1">
      <alignment horizontal="right"/>
    </xf>
    <xf numFmtId="0" fontId="3" fillId="18" borderId="20" xfId="0" applyFont="1" applyFill="1" applyBorder="1"/>
    <xf numFmtId="3" fontId="3" fillId="18" borderId="21" xfId="0" applyNumberFormat="1" applyFont="1" applyFill="1" applyBorder="1"/>
    <xf numFmtId="3" fontId="20" fillId="18" borderId="21" xfId="0" applyNumberFormat="1" applyFont="1" applyFill="1" applyBorder="1"/>
    <xf numFmtId="3" fontId="13" fillId="18" borderId="22" xfId="0" applyNumberFormat="1" applyFont="1" applyFill="1" applyBorder="1" applyAlignment="1">
      <alignment horizontal="left"/>
    </xf>
    <xf numFmtId="3" fontId="13" fillId="18" borderId="23" xfId="0" applyNumberFormat="1" applyFont="1" applyFill="1" applyBorder="1" applyAlignment="1">
      <alignment horizontal="right"/>
    </xf>
    <xf numFmtId="0" fontId="3" fillId="18" borderId="24" xfId="0" applyFont="1" applyFill="1" applyBorder="1" applyAlignment="1">
      <alignment horizontal="right"/>
    </xf>
    <xf numFmtId="3" fontId="13" fillId="18" borderId="25" xfId="0" applyNumberFormat="1" applyFont="1" applyFill="1" applyBorder="1"/>
    <xf numFmtId="3" fontId="1" fillId="18" borderId="25" xfId="0" applyNumberFormat="1" applyFont="1" applyFill="1" applyBorder="1"/>
    <xf numFmtId="3" fontId="31" fillId="0" borderId="0" xfId="0" applyNumberFormat="1" applyFont="1" applyFill="1" applyBorder="1"/>
    <xf numFmtId="0" fontId="31" fillId="0" borderId="0" xfId="0" applyFont="1" applyFill="1" applyBorder="1"/>
    <xf numFmtId="0" fontId="4" fillId="0" borderId="0" xfId="0" applyFont="1" applyFill="1" applyBorder="1"/>
    <xf numFmtId="3" fontId="32" fillId="0" borderId="0" xfId="0" applyNumberFormat="1" applyFont="1" applyFill="1" applyBorder="1"/>
    <xf numFmtId="3" fontId="0" fillId="0" borderId="0" xfId="0" applyNumberFormat="1"/>
    <xf numFmtId="0" fontId="33" fillId="4" borderId="3" xfId="0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3" fontId="6" fillId="19" borderId="1" xfId="0" applyNumberFormat="1" applyFont="1" applyFill="1" applyBorder="1" applyAlignment="1">
      <alignment horizontal="center" wrapText="1"/>
    </xf>
    <xf numFmtId="3" fontId="6" fillId="18" borderId="1" xfId="0" applyNumberFormat="1" applyFont="1" applyFill="1" applyBorder="1" applyAlignment="1">
      <alignment horizontal="center" wrapText="1"/>
    </xf>
    <xf numFmtId="3" fontId="7" fillId="19" borderId="3" xfId="0" applyNumberFormat="1" applyFont="1" applyFill="1" applyBorder="1" applyAlignment="1">
      <alignment horizontal="center"/>
    </xf>
    <xf numFmtId="1" fontId="7" fillId="18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3" fontId="4" fillId="0" borderId="12" xfId="0" applyNumberFormat="1" applyFont="1" applyFill="1" applyBorder="1"/>
    <xf numFmtId="3" fontId="12" fillId="20" borderId="4" xfId="0" applyNumberFormat="1" applyFont="1" applyFill="1" applyBorder="1"/>
    <xf numFmtId="3" fontId="11" fillId="0" borderId="9" xfId="0" applyNumberFormat="1" applyFont="1" applyFill="1" applyBorder="1" applyAlignment="1">
      <alignment horizontal="left"/>
    </xf>
    <xf numFmtId="0" fontId="11" fillId="0" borderId="9" xfId="0" applyFont="1" applyFill="1" applyBorder="1" applyAlignment="1">
      <alignment wrapText="1"/>
    </xf>
    <xf numFmtId="3" fontId="11" fillId="5" borderId="9" xfId="0" applyNumberFormat="1" applyFont="1" applyFill="1" applyBorder="1" applyAlignment="1">
      <alignment wrapText="1"/>
    </xf>
    <xf numFmtId="3" fontId="12" fillId="15" borderId="9" xfId="0" applyNumberFormat="1" applyFont="1" applyFill="1" applyBorder="1"/>
    <xf numFmtId="3" fontId="12" fillId="0" borderId="9" xfId="0" applyNumberFormat="1" applyFont="1" applyFill="1" applyBorder="1"/>
    <xf numFmtId="3" fontId="11" fillId="15" borderId="9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center"/>
    </xf>
    <xf numFmtId="3" fontId="13" fillId="5" borderId="3" xfId="0" applyNumberFormat="1" applyFont="1" applyFill="1" applyBorder="1" applyAlignment="1">
      <alignment horizontal="center"/>
    </xf>
    <xf numFmtId="3" fontId="13" fillId="5" borderId="10" xfId="0" applyNumberFormat="1" applyFont="1" applyFill="1" applyBorder="1" applyAlignment="1">
      <alignment horizontal="center"/>
    </xf>
    <xf numFmtId="0" fontId="13" fillId="5" borderId="3" xfId="0" applyFont="1" applyFill="1" applyBorder="1"/>
    <xf numFmtId="3" fontId="13" fillId="5" borderId="3" xfId="0" applyNumberFormat="1" applyFont="1" applyFill="1" applyBorder="1" applyAlignment="1">
      <alignment horizontal="right"/>
    </xf>
    <xf numFmtId="3" fontId="13" fillId="18" borderId="3" xfId="0" applyNumberFormat="1" applyFont="1" applyFill="1" applyBorder="1" applyAlignment="1">
      <alignment horizontal="right"/>
    </xf>
    <xf numFmtId="3" fontId="13" fillId="4" borderId="3" xfId="0" applyNumberFormat="1" applyFont="1" applyFill="1" applyBorder="1" applyAlignment="1">
      <alignment horizontal="right"/>
    </xf>
    <xf numFmtId="3" fontId="13" fillId="5" borderId="3" xfId="0" applyNumberFormat="1" applyFont="1" applyFill="1" applyBorder="1" applyAlignment="1">
      <alignment horizontal="left"/>
    </xf>
    <xf numFmtId="3" fontId="13" fillId="21" borderId="3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0" fontId="0" fillId="17" borderId="4" xfId="0" applyFill="1" applyBorder="1"/>
    <xf numFmtId="0" fontId="28" fillId="0" borderId="4" xfId="0" applyFont="1" applyFill="1" applyBorder="1"/>
    <xf numFmtId="3" fontId="1" fillId="2" borderId="8" xfId="0" applyNumberFormat="1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center"/>
    </xf>
    <xf numFmtId="3" fontId="11" fillId="17" borderId="6" xfId="0" applyNumberFormat="1" applyFont="1" applyFill="1" applyBorder="1" applyAlignment="1">
      <alignment horizontal="left"/>
    </xf>
    <xf numFmtId="3" fontId="11" fillId="17" borderId="4" xfId="0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Border="1"/>
    <xf numFmtId="3" fontId="9" fillId="5" borderId="3" xfId="0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right"/>
    </xf>
    <xf numFmtId="0" fontId="10" fillId="5" borderId="11" xfId="0" applyFont="1" applyFill="1" applyBorder="1"/>
    <xf numFmtId="3" fontId="10" fillId="5" borderId="12" xfId="0" applyNumberFormat="1" applyFont="1" applyFill="1" applyBorder="1"/>
    <xf numFmtId="0" fontId="4" fillId="0" borderId="12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3" fontId="7" fillId="21" borderId="0" xfId="0" applyNumberFormat="1" applyFont="1" applyFill="1" applyBorder="1" applyAlignment="1">
      <alignment horizontal="center"/>
    </xf>
    <xf numFmtId="0" fontId="6" fillId="21" borderId="0" xfId="0" applyFont="1" applyFill="1" applyBorder="1" applyAlignment="1">
      <alignment horizontal="center"/>
    </xf>
    <xf numFmtId="0" fontId="33" fillId="21" borderId="0" xfId="0" applyFont="1" applyFill="1" applyBorder="1" applyAlignment="1">
      <alignment horizontal="center"/>
    </xf>
    <xf numFmtId="0" fontId="8" fillId="21" borderId="0" xfId="0" applyFont="1" applyFill="1" applyBorder="1" applyAlignment="1">
      <alignment horizontal="center"/>
    </xf>
    <xf numFmtId="0" fontId="8" fillId="21" borderId="13" xfId="0" applyFont="1" applyFill="1" applyBorder="1" applyAlignment="1">
      <alignment horizontal="center"/>
    </xf>
    <xf numFmtId="3" fontId="1" fillId="21" borderId="8" xfId="0" applyNumberFormat="1" applyFont="1" applyFill="1" applyBorder="1" applyAlignment="1">
      <alignment horizontal="center"/>
    </xf>
    <xf numFmtId="3" fontId="36" fillId="9" borderId="4" xfId="0" applyNumberFormat="1" applyFont="1" applyFill="1" applyBorder="1" applyAlignment="1">
      <alignment horizontal="left"/>
    </xf>
    <xf numFmtId="3" fontId="36" fillId="9" borderId="5" xfId="0" applyNumberFormat="1" applyFont="1" applyFill="1" applyBorder="1" applyAlignment="1">
      <alignment horizontal="right"/>
    </xf>
    <xf numFmtId="0" fontId="37" fillId="9" borderId="4" xfId="0" applyFont="1" applyFill="1" applyBorder="1"/>
    <xf numFmtId="3" fontId="38" fillId="9" borderId="4" xfId="0" applyNumberFormat="1" applyFont="1" applyFill="1" applyBorder="1"/>
    <xf numFmtId="3" fontId="40" fillId="10" borderId="4" xfId="0" applyNumberFormat="1" applyFont="1" applyFill="1" applyBorder="1"/>
    <xf numFmtId="3" fontId="32" fillId="11" borderId="4" xfId="0" applyNumberFormat="1" applyFont="1" applyFill="1" applyBorder="1"/>
    <xf numFmtId="0" fontId="39" fillId="10" borderId="4" xfId="0" applyFont="1" applyFill="1" applyBorder="1" applyAlignment="1"/>
    <xf numFmtId="0" fontId="39" fillId="10" borderId="5" xfId="0" applyFont="1" applyFill="1" applyBorder="1" applyAlignment="1">
      <alignment horizontal="right"/>
    </xf>
    <xf numFmtId="0" fontId="32" fillId="10" borderId="4" xfId="0" applyFont="1" applyFill="1" applyBorder="1" applyAlignment="1"/>
    <xf numFmtId="3" fontId="42" fillId="0" borderId="6" xfId="0" applyNumberFormat="1" applyFont="1" applyFill="1" applyBorder="1" applyAlignment="1">
      <alignment horizontal="left"/>
    </xf>
    <xf numFmtId="3" fontId="42" fillId="0" borderId="7" xfId="0" applyNumberFormat="1" applyFont="1" applyFill="1" applyBorder="1" applyAlignment="1">
      <alignment horizontal="right"/>
    </xf>
    <xf numFmtId="0" fontId="42" fillId="0" borderId="7" xfId="0" applyFont="1" applyFill="1" applyBorder="1"/>
    <xf numFmtId="3" fontId="42" fillId="0" borderId="7" xfId="0" applyNumberFormat="1" applyFont="1" applyFill="1" applyBorder="1"/>
    <xf numFmtId="3" fontId="41" fillId="0" borderId="9" xfId="0" applyNumberFormat="1" applyFont="1" applyFill="1" applyBorder="1" applyAlignment="1">
      <alignment horizontal="right"/>
    </xf>
    <xf numFmtId="3" fontId="41" fillId="0" borderId="7" xfId="0" applyNumberFormat="1" applyFont="1" applyFill="1" applyBorder="1" applyAlignment="1">
      <alignment horizontal="right"/>
    </xf>
    <xf numFmtId="0" fontId="36" fillId="14" borderId="4" xfId="0" applyFont="1" applyFill="1" applyBorder="1" applyAlignment="1"/>
    <xf numFmtId="0" fontId="36" fillId="14" borderId="5" xfId="0" applyFont="1" applyFill="1" applyBorder="1" applyAlignment="1">
      <alignment horizontal="right"/>
    </xf>
    <xf numFmtId="0" fontId="37" fillId="14" borderId="4" xfId="0" applyFont="1" applyFill="1" applyBorder="1" applyAlignment="1"/>
    <xf numFmtId="3" fontId="44" fillId="14" borderId="4" xfId="0" applyNumberFormat="1" applyFont="1" applyFill="1" applyBorder="1"/>
    <xf numFmtId="3" fontId="38" fillId="14" borderId="4" xfId="0" applyNumberFormat="1" applyFont="1" applyFill="1" applyBorder="1"/>
    <xf numFmtId="0" fontId="36" fillId="9" borderId="4" xfId="0" applyFont="1" applyFill="1" applyBorder="1" applyAlignment="1"/>
    <xf numFmtId="0" fontId="36" fillId="9" borderId="5" xfId="0" applyFont="1" applyFill="1" applyBorder="1" applyAlignment="1">
      <alignment horizontal="right"/>
    </xf>
    <xf numFmtId="0" fontId="37" fillId="9" borderId="4" xfId="0" applyFont="1" applyFill="1" applyBorder="1" applyAlignment="1"/>
    <xf numFmtId="3" fontId="44" fillId="9" borderId="4" xfId="0" applyNumberFormat="1" applyFont="1" applyFill="1" applyBorder="1"/>
    <xf numFmtId="3" fontId="45" fillId="0" borderId="6" xfId="0" applyNumberFormat="1" applyFont="1" applyFill="1" applyBorder="1" applyAlignment="1">
      <alignment horizontal="left"/>
    </xf>
    <xf numFmtId="3" fontId="18" fillId="0" borderId="9" xfId="0" applyNumberFormat="1" applyFont="1" applyFill="1" applyBorder="1"/>
    <xf numFmtId="0" fontId="4" fillId="0" borderId="2" xfId="0" applyFont="1" applyFill="1" applyBorder="1" applyAlignment="1">
      <alignment horizontal="right"/>
    </xf>
    <xf numFmtId="3" fontId="44" fillId="21" borderId="7" xfId="0" applyNumberFormat="1" applyFont="1" applyFill="1" applyBorder="1"/>
    <xf numFmtId="3" fontId="44" fillId="21" borderId="9" xfId="0" applyNumberFormat="1" applyFont="1" applyFill="1" applyBorder="1"/>
    <xf numFmtId="0" fontId="36" fillId="21" borderId="9" xfId="0" applyFont="1" applyFill="1" applyBorder="1" applyAlignment="1"/>
    <xf numFmtId="0" fontId="36" fillId="21" borderId="9" xfId="0" applyFont="1" applyFill="1" applyBorder="1" applyAlignment="1">
      <alignment horizontal="right"/>
    </xf>
    <xf numFmtId="0" fontId="37" fillId="21" borderId="9" xfId="0" applyFont="1" applyFill="1" applyBorder="1" applyAlignment="1"/>
    <xf numFmtId="3" fontId="38" fillId="21" borderId="9" xfId="0" applyNumberFormat="1" applyFont="1" applyFill="1" applyBorder="1"/>
    <xf numFmtId="3" fontId="41" fillId="7" borderId="6" xfId="0" applyNumberFormat="1" applyFont="1" applyFill="1" applyBorder="1"/>
    <xf numFmtId="3" fontId="42" fillId="7" borderId="4" xfId="0" applyNumberFormat="1" applyFont="1" applyFill="1" applyBorder="1" applyAlignment="1">
      <alignment horizontal="right"/>
    </xf>
    <xf numFmtId="3" fontId="41" fillId="21" borderId="4" xfId="0" applyNumberFormat="1" applyFont="1" applyFill="1" applyBorder="1" applyAlignment="1">
      <alignment horizontal="right"/>
    </xf>
    <xf numFmtId="0" fontId="43" fillId="21" borderId="6" xfId="0" applyFont="1" applyFill="1" applyBorder="1" applyAlignment="1"/>
    <xf numFmtId="0" fontId="43" fillId="21" borderId="7" xfId="0" applyFont="1" applyFill="1" applyBorder="1" applyAlignment="1"/>
    <xf numFmtId="0" fontId="43" fillId="21" borderId="5" xfId="0" applyFont="1" applyFill="1" applyBorder="1" applyAlignment="1"/>
    <xf numFmtId="0" fontId="36" fillId="21" borderId="7" xfId="0" applyFont="1" applyFill="1" applyBorder="1" applyAlignment="1"/>
    <xf numFmtId="3" fontId="32" fillId="10" borderId="4" xfId="0" applyNumberFormat="1" applyFont="1" applyFill="1" applyBorder="1"/>
    <xf numFmtId="3" fontId="44" fillId="12" borderId="4" xfId="0" applyNumberFormat="1" applyFont="1" applyFill="1" applyBorder="1"/>
    <xf numFmtId="3" fontId="38" fillId="12" borderId="4" xfId="0" applyNumberFormat="1" applyFont="1" applyFill="1" applyBorder="1"/>
    <xf numFmtId="0" fontId="36" fillId="12" borderId="4" xfId="0" applyFont="1" applyFill="1" applyBorder="1" applyAlignment="1"/>
    <xf numFmtId="0" fontId="36" fillId="12" borderId="5" xfId="0" applyFont="1" applyFill="1" applyBorder="1" applyAlignment="1">
      <alignment horizontal="right"/>
    </xf>
    <xf numFmtId="0" fontId="37" fillId="12" borderId="4" xfId="0" applyFont="1" applyFill="1" applyBorder="1" applyAlignment="1"/>
    <xf numFmtId="3" fontId="12" fillId="5" borderId="26" xfId="0" applyNumberFormat="1" applyFont="1" applyFill="1" applyBorder="1"/>
    <xf numFmtId="3" fontId="11" fillId="0" borderId="26" xfId="0" applyNumberFormat="1" applyFont="1" applyFill="1" applyBorder="1"/>
    <xf numFmtId="3" fontId="7" fillId="3" borderId="15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30" fillId="2" borderId="27" xfId="0" applyFont="1" applyFill="1" applyBorder="1"/>
    <xf numFmtId="3" fontId="1" fillId="2" borderId="28" xfId="0" applyNumberFormat="1" applyFont="1" applyFill="1" applyBorder="1" applyAlignment="1">
      <alignment horizontal="right"/>
    </xf>
    <xf numFmtId="0" fontId="1" fillId="2" borderId="28" xfId="0" applyFont="1" applyFill="1" applyBorder="1"/>
    <xf numFmtId="3" fontId="6" fillId="3" borderId="28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1" fillId="2" borderId="30" xfId="0" applyFont="1" applyFill="1" applyBorder="1"/>
    <xf numFmtId="0" fontId="8" fillId="2" borderId="31" xfId="0" applyFont="1" applyFill="1" applyBorder="1" applyAlignment="1">
      <alignment horizontal="center"/>
    </xf>
    <xf numFmtId="3" fontId="12" fillId="5" borderId="33" xfId="0" applyNumberFormat="1" applyFont="1" applyFill="1" applyBorder="1"/>
    <xf numFmtId="3" fontId="40" fillId="10" borderId="35" xfId="0" applyNumberFormat="1" applyFont="1" applyFill="1" applyBorder="1"/>
    <xf numFmtId="0" fontId="39" fillId="10" borderId="34" xfId="0" applyFont="1" applyFill="1" applyBorder="1" applyAlignment="1"/>
    <xf numFmtId="0" fontId="36" fillId="12" borderId="34" xfId="0" applyFont="1" applyFill="1" applyBorder="1" applyAlignment="1"/>
    <xf numFmtId="3" fontId="44" fillId="12" borderId="35" xfId="0" applyNumberFormat="1" applyFont="1" applyFill="1" applyBorder="1"/>
    <xf numFmtId="0" fontId="25" fillId="0" borderId="37" xfId="0" applyFont="1" applyFill="1" applyBorder="1" applyAlignment="1"/>
    <xf numFmtId="3" fontId="12" fillId="0" borderId="38" xfId="0" applyNumberFormat="1" applyFont="1" applyFill="1" applyBorder="1" applyAlignment="1">
      <alignment horizontal="right"/>
    </xf>
    <xf numFmtId="3" fontId="3" fillId="18" borderId="39" xfId="0" applyNumberFormat="1" applyFont="1" applyFill="1" applyBorder="1"/>
    <xf numFmtId="3" fontId="3" fillId="18" borderId="40" xfId="0" applyNumberFormat="1" applyFont="1" applyFill="1" applyBorder="1"/>
    <xf numFmtId="3" fontId="13" fillId="18" borderId="41" xfId="0" applyNumberFormat="1" applyFont="1" applyFill="1" applyBorder="1"/>
    <xf numFmtId="0" fontId="23" fillId="0" borderId="37" xfId="0" applyFont="1" applyFill="1" applyBorder="1"/>
    <xf numFmtId="0" fontId="12" fillId="0" borderId="0" xfId="0" applyFont="1" applyFill="1" applyBorder="1"/>
    <xf numFmtId="3" fontId="12" fillId="0" borderId="0" xfId="0" applyNumberFormat="1" applyFont="1" applyFill="1" applyBorder="1"/>
    <xf numFmtId="3" fontId="12" fillId="0" borderId="42" xfId="0" applyNumberFormat="1" applyFont="1" applyFill="1" applyBorder="1" applyAlignment="1">
      <alignment horizontal="right"/>
    </xf>
    <xf numFmtId="0" fontId="7" fillId="3" borderId="28" xfId="0" applyFont="1" applyFill="1" applyBorder="1" applyAlignment="1">
      <alignment horizontal="center" wrapText="1"/>
    </xf>
    <xf numFmtId="0" fontId="33" fillId="3" borderId="15" xfId="0" applyFont="1" applyFill="1" applyBorder="1" applyAlignment="1">
      <alignment horizontal="center"/>
    </xf>
    <xf numFmtId="0" fontId="46" fillId="0" borderId="0" xfId="0" applyFont="1"/>
    <xf numFmtId="0" fontId="6" fillId="23" borderId="1" xfId="0" applyFont="1" applyFill="1" applyBorder="1" applyAlignment="1">
      <alignment horizontal="center" wrapText="1"/>
    </xf>
    <xf numFmtId="0" fontId="33" fillId="23" borderId="3" xfId="0" applyFont="1" applyFill="1" applyBorder="1" applyAlignment="1">
      <alignment horizontal="center"/>
    </xf>
    <xf numFmtId="3" fontId="13" fillId="22" borderId="4" xfId="0" applyNumberFormat="1" applyFont="1" applyFill="1" applyBorder="1" applyAlignment="1">
      <alignment horizontal="right"/>
    </xf>
    <xf numFmtId="3" fontId="38" fillId="23" borderId="4" xfId="0" applyNumberFormat="1" applyFont="1" applyFill="1" applyBorder="1"/>
    <xf numFmtId="3" fontId="44" fillId="23" borderId="4" xfId="0" applyNumberFormat="1" applyFont="1" applyFill="1" applyBorder="1"/>
    <xf numFmtId="3" fontId="42" fillId="23" borderId="4" xfId="0" applyNumberFormat="1" applyFont="1" applyFill="1" applyBorder="1" applyAlignment="1">
      <alignment horizontal="right"/>
    </xf>
    <xf numFmtId="3" fontId="32" fillId="23" borderId="4" xfId="0" applyNumberFormat="1" applyFont="1" applyFill="1" applyBorder="1"/>
    <xf numFmtId="3" fontId="40" fillId="23" borderId="4" xfId="0" applyNumberFormat="1" applyFont="1" applyFill="1" applyBorder="1"/>
    <xf numFmtId="3" fontId="20" fillId="23" borderId="18" xfId="0" applyNumberFormat="1" applyFont="1" applyFill="1" applyBorder="1"/>
    <xf numFmtId="3" fontId="20" fillId="23" borderId="21" xfId="0" applyNumberFormat="1" applyFont="1" applyFill="1" applyBorder="1"/>
    <xf numFmtId="3" fontId="1" fillId="23" borderId="25" xfId="0" applyNumberFormat="1" applyFont="1" applyFill="1" applyBorder="1"/>
    <xf numFmtId="0" fontId="0" fillId="22" borderId="0" xfId="0" applyFill="1"/>
    <xf numFmtId="3" fontId="38" fillId="0" borderId="9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0" xfId="0" applyFill="1"/>
    <xf numFmtId="0" fontId="4" fillId="7" borderId="0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right"/>
    </xf>
    <xf numFmtId="3" fontId="1" fillId="7" borderId="9" xfId="0" applyNumberFormat="1" applyFont="1" applyFill="1" applyBorder="1" applyAlignment="1">
      <alignment horizontal="right"/>
    </xf>
    <xf numFmtId="3" fontId="1" fillId="7" borderId="12" xfId="0" applyNumberFormat="1" applyFont="1" applyFill="1" applyBorder="1" applyAlignment="1">
      <alignment horizontal="right"/>
    </xf>
    <xf numFmtId="49" fontId="47" fillId="0" borderId="4" xfId="0" applyNumberFormat="1" applyFont="1" applyFill="1" applyBorder="1" applyAlignment="1">
      <alignment horizontal="left"/>
    </xf>
    <xf numFmtId="3" fontId="47" fillId="0" borderId="5" xfId="0" applyNumberFormat="1" applyFont="1" applyFill="1" applyBorder="1" applyAlignment="1">
      <alignment horizontal="right"/>
    </xf>
    <xf numFmtId="49" fontId="48" fillId="0" borderId="4" xfId="0" applyNumberFormat="1" applyFont="1" applyFill="1" applyBorder="1" applyAlignment="1">
      <alignment horizontal="left"/>
    </xf>
    <xf numFmtId="3" fontId="48" fillId="0" borderId="5" xfId="0" applyNumberFormat="1" applyFont="1" applyFill="1" applyBorder="1" applyAlignment="1">
      <alignment horizontal="right"/>
    </xf>
    <xf numFmtId="0" fontId="49" fillId="0" borderId="9" xfId="0" applyFont="1" applyFill="1" applyBorder="1"/>
    <xf numFmtId="3" fontId="1" fillId="21" borderId="0" xfId="0" applyNumberFormat="1" applyFont="1" applyFill="1" applyBorder="1" applyAlignment="1">
      <alignment horizontal="center"/>
    </xf>
    <xf numFmtId="0" fontId="1" fillId="21" borderId="9" xfId="0" applyFont="1" applyFill="1" applyBorder="1"/>
    <xf numFmtId="3" fontId="11" fillId="7" borderId="0" xfId="0" applyNumberFormat="1" applyFont="1" applyFill="1" applyBorder="1" applyAlignment="1">
      <alignment horizontal="left"/>
    </xf>
    <xf numFmtId="3" fontId="11" fillId="7" borderId="0" xfId="0" applyNumberFormat="1" applyFont="1" applyFill="1" applyBorder="1" applyAlignment="1">
      <alignment horizontal="right"/>
    </xf>
    <xf numFmtId="0" fontId="22" fillId="21" borderId="0" xfId="0" applyFont="1" applyFill="1" applyBorder="1"/>
    <xf numFmtId="3" fontId="24" fillId="21" borderId="0" xfId="0" applyNumberFormat="1" applyFont="1" applyFill="1" applyBorder="1"/>
    <xf numFmtId="49" fontId="50" fillId="0" borderId="4" xfId="0" applyNumberFormat="1" applyFont="1" applyFill="1" applyBorder="1" applyAlignment="1">
      <alignment horizontal="right"/>
    </xf>
    <xf numFmtId="3" fontId="50" fillId="0" borderId="5" xfId="0" applyNumberFormat="1" applyFont="1" applyFill="1" applyBorder="1" applyAlignment="1">
      <alignment horizontal="right"/>
    </xf>
    <xf numFmtId="0" fontId="50" fillId="0" borderId="4" xfId="0" applyFont="1" applyFill="1" applyBorder="1"/>
    <xf numFmtId="3" fontId="50" fillId="0" borderId="4" xfId="0" applyNumberFormat="1" applyFont="1" applyFill="1" applyBorder="1"/>
    <xf numFmtId="3" fontId="50" fillId="0" borderId="4" xfId="0" applyNumberFormat="1" applyFont="1" applyFill="1" applyBorder="1" applyAlignment="1">
      <alignment horizontal="right"/>
    </xf>
    <xf numFmtId="3" fontId="50" fillId="22" borderId="4" xfId="0" applyNumberFormat="1" applyFont="1" applyFill="1" applyBorder="1" applyAlignment="1">
      <alignment horizontal="right"/>
    </xf>
    <xf numFmtId="0" fontId="50" fillId="0" borderId="4" xfId="0" applyFont="1" applyFill="1" applyBorder="1" applyAlignment="1">
      <alignment wrapText="1"/>
    </xf>
    <xf numFmtId="3" fontId="13" fillId="0" borderId="4" xfId="0" applyNumberFormat="1" applyFont="1" applyFill="1" applyBorder="1" applyAlignment="1">
      <alignment horizontal="left"/>
    </xf>
    <xf numFmtId="0" fontId="13" fillId="0" borderId="4" xfId="0" applyFont="1" applyFill="1" applyBorder="1"/>
    <xf numFmtId="3" fontId="13" fillId="22" borderId="4" xfId="0" applyNumberFormat="1" applyFont="1" applyFill="1" applyBorder="1"/>
    <xf numFmtId="3" fontId="50" fillId="5" borderId="4" xfId="0" applyNumberFormat="1" applyFont="1" applyFill="1" applyBorder="1"/>
    <xf numFmtId="3" fontId="50" fillId="5" borderId="4" xfId="0" applyNumberFormat="1" applyFont="1" applyFill="1" applyBorder="1" applyAlignment="1">
      <alignment wrapText="1"/>
    </xf>
    <xf numFmtId="3" fontId="50" fillId="22" borderId="4" xfId="0" applyNumberFormat="1" applyFont="1" applyFill="1" applyBorder="1"/>
    <xf numFmtId="3" fontId="50" fillId="0" borderId="5" xfId="0" applyNumberFormat="1" applyFont="1" applyFill="1" applyBorder="1"/>
    <xf numFmtId="0" fontId="50" fillId="0" borderId="10" xfId="0" applyFont="1" applyFill="1" applyBorder="1" applyAlignment="1">
      <alignment wrapText="1"/>
    </xf>
    <xf numFmtId="3" fontId="50" fillId="5" borderId="10" xfId="0" applyNumberFormat="1" applyFont="1" applyFill="1" applyBorder="1" applyAlignment="1">
      <alignment wrapText="1"/>
    </xf>
    <xf numFmtId="0" fontId="50" fillId="0" borderId="10" xfId="0" applyFont="1" applyFill="1" applyBorder="1"/>
    <xf numFmtId="3" fontId="50" fillId="5" borderId="10" xfId="0" applyNumberFormat="1" applyFont="1" applyFill="1" applyBorder="1"/>
    <xf numFmtId="0" fontId="50" fillId="0" borderId="4" xfId="0" applyFont="1" applyFill="1" applyBorder="1" applyAlignment="1">
      <alignment horizontal="left" wrapText="1"/>
    </xf>
    <xf numFmtId="49" fontId="13" fillId="0" borderId="4" xfId="0" applyNumberFormat="1" applyFont="1" applyFill="1" applyBorder="1" applyAlignment="1">
      <alignment horizontal="left"/>
    </xf>
    <xf numFmtId="3" fontId="13" fillId="0" borderId="5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wrapText="1"/>
    </xf>
    <xf numFmtId="49" fontId="1" fillId="0" borderId="4" xfId="0" applyNumberFormat="1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wrapText="1"/>
    </xf>
    <xf numFmtId="3" fontId="1" fillId="5" borderId="4" xfId="0" applyNumberFormat="1" applyFont="1" applyFill="1" applyBorder="1"/>
    <xf numFmtId="3" fontId="1" fillId="0" borderId="4" xfId="0" applyNumberFormat="1" applyFont="1" applyFill="1" applyBorder="1" applyAlignment="1">
      <alignment horizontal="right"/>
    </xf>
    <xf numFmtId="3" fontId="1" fillId="22" borderId="4" xfId="0" applyNumberFormat="1" applyFont="1" applyFill="1" applyBorder="1" applyAlignment="1">
      <alignment horizontal="right"/>
    </xf>
    <xf numFmtId="3" fontId="1" fillId="23" borderId="4" xfId="0" applyNumberFormat="1" applyFont="1" applyFill="1" applyBorder="1" applyAlignment="1">
      <alignment wrapText="1"/>
    </xf>
    <xf numFmtId="3" fontId="1" fillId="21" borderId="4" xfId="0" applyNumberFormat="1" applyFont="1" applyFill="1" applyBorder="1" applyAlignment="1">
      <alignment wrapText="1"/>
    </xf>
    <xf numFmtId="49" fontId="1" fillId="0" borderId="4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left" wrapText="1"/>
    </xf>
    <xf numFmtId="3" fontId="1" fillId="5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/>
    <xf numFmtId="3" fontId="1" fillId="22" borderId="4" xfId="0" applyNumberFormat="1" applyFont="1" applyFill="1" applyBorder="1"/>
    <xf numFmtId="3" fontId="13" fillId="0" borderId="5" xfId="0" applyNumberFormat="1" applyFont="1" applyFill="1" applyBorder="1"/>
    <xf numFmtId="3" fontId="1" fillId="0" borderId="4" xfId="0" applyNumberFormat="1" applyFont="1" applyFill="1" applyBorder="1" applyAlignment="1">
      <alignment horizontal="left"/>
    </xf>
    <xf numFmtId="3" fontId="1" fillId="22" borderId="5" xfId="0" applyNumberFormat="1" applyFont="1" applyFill="1" applyBorder="1" applyAlignment="1">
      <alignment horizontal="right"/>
    </xf>
    <xf numFmtId="0" fontId="1" fillId="0" borderId="4" xfId="0" applyFont="1" applyFill="1" applyBorder="1"/>
    <xf numFmtId="3" fontId="1" fillId="7" borderId="4" xfId="0" applyNumberFormat="1" applyFont="1" applyFill="1" applyBorder="1" applyAlignment="1">
      <alignment horizontal="right"/>
    </xf>
    <xf numFmtId="0" fontId="51" fillId="0" borderId="4" xfId="0" applyFont="1" applyFill="1" applyBorder="1"/>
    <xf numFmtId="3" fontId="51" fillId="5" borderId="4" xfId="0" applyNumberFormat="1" applyFont="1" applyFill="1" applyBorder="1"/>
    <xf numFmtId="3" fontId="51" fillId="0" borderId="4" xfId="0" applyNumberFormat="1" applyFont="1" applyFill="1" applyBorder="1" applyAlignment="1">
      <alignment horizontal="right"/>
    </xf>
    <xf numFmtId="3" fontId="51" fillId="22" borderId="4" xfId="0" applyNumberFormat="1" applyFont="1" applyFill="1" applyBorder="1" applyAlignment="1">
      <alignment horizontal="right"/>
    </xf>
    <xf numFmtId="0" fontId="18" fillId="16" borderId="4" xfId="0" applyFont="1" applyFill="1" applyBorder="1"/>
    <xf numFmtId="3" fontId="20" fillId="16" borderId="4" xfId="0" applyNumberFormat="1" applyFont="1" applyFill="1" applyBorder="1"/>
    <xf numFmtId="3" fontId="20" fillId="23" borderId="4" xfId="0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3" fillId="0" borderId="4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horizontal="right"/>
    </xf>
    <xf numFmtId="3" fontId="1" fillId="22" borderId="6" xfId="0" applyNumberFormat="1" applyFont="1" applyFill="1" applyBorder="1" applyAlignment="1">
      <alignment horizontal="right"/>
    </xf>
    <xf numFmtId="3" fontId="13" fillId="5" borderId="4" xfId="0" applyNumberFormat="1" applyFont="1" applyFill="1" applyBorder="1" applyAlignment="1">
      <alignment wrapText="1"/>
    </xf>
    <xf numFmtId="0" fontId="18" fillId="16" borderId="4" xfId="0" applyFont="1" applyFill="1" applyBorder="1" applyAlignment="1"/>
    <xf numFmtId="0" fontId="18" fillId="16" borderId="5" xfId="0" applyFont="1" applyFill="1" applyBorder="1" applyAlignment="1">
      <alignment horizontal="right"/>
    </xf>
    <xf numFmtId="3" fontId="3" fillId="16" borderId="4" xfId="0" applyNumberFormat="1" applyFont="1" applyFill="1" applyBorder="1"/>
    <xf numFmtId="3" fontId="3" fillId="23" borderId="4" xfId="0" applyNumberFormat="1" applyFont="1" applyFill="1" applyBorder="1"/>
    <xf numFmtId="0" fontId="19" fillId="16" borderId="4" xfId="0" applyFont="1" applyFill="1" applyBorder="1" applyAlignment="1"/>
    <xf numFmtId="49" fontId="9" fillId="0" borderId="4" xfId="0" applyNumberFormat="1" applyFont="1" applyFill="1" applyBorder="1" applyAlignment="1"/>
    <xf numFmtId="14" fontId="9" fillId="0" borderId="5" xfId="0" applyNumberFormat="1" applyFont="1" applyFill="1" applyBorder="1" applyAlignment="1">
      <alignment horizontal="right"/>
    </xf>
    <xf numFmtId="0" fontId="9" fillId="0" borderId="6" xfId="0" applyFont="1" applyFill="1" applyBorder="1" applyAlignment="1"/>
    <xf numFmtId="3" fontId="9" fillId="0" borderId="7" xfId="0" applyNumberFormat="1" applyFont="1" applyFill="1" applyBorder="1" applyAlignment="1"/>
    <xf numFmtId="49" fontId="9" fillId="0" borderId="4" xfId="0" applyNumberFormat="1" applyFont="1" applyFill="1" applyBorder="1" applyAlignment="1">
      <alignment horizontal="left"/>
    </xf>
    <xf numFmtId="0" fontId="19" fillId="16" borderId="4" xfId="0" applyFont="1" applyFill="1" applyBorder="1"/>
    <xf numFmtId="0" fontId="18" fillId="0" borderId="8" xfId="0" applyFont="1" applyFill="1" applyBorder="1"/>
    <xf numFmtId="0" fontId="19" fillId="0" borderId="9" xfId="0" applyFont="1" applyFill="1" applyBorder="1"/>
    <xf numFmtId="3" fontId="19" fillId="0" borderId="9" xfId="0" applyNumberFormat="1" applyFont="1" applyFill="1" applyBorder="1"/>
    <xf numFmtId="0" fontId="18" fillId="0" borderId="14" xfId="0" applyFont="1" applyFill="1" applyBorder="1" applyAlignment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/>
    <xf numFmtId="3" fontId="20" fillId="0" borderId="0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right"/>
    </xf>
    <xf numFmtId="0" fontId="13" fillId="0" borderId="6" xfId="0" applyFont="1" applyFill="1" applyBorder="1"/>
    <xf numFmtId="3" fontId="10" fillId="0" borderId="4" xfId="0" applyNumberFormat="1" applyFont="1" applyFill="1" applyBorder="1" applyAlignment="1">
      <alignment horizontal="right"/>
    </xf>
    <xf numFmtId="3" fontId="1" fillId="0" borderId="14" xfId="0" applyNumberFormat="1" applyFont="1" applyFill="1" applyBorder="1" applyAlignment="1">
      <alignment horizontal="left"/>
    </xf>
    <xf numFmtId="0" fontId="19" fillId="0" borderId="0" xfId="0" applyFont="1" applyFill="1" applyBorder="1" applyAlignment="1"/>
    <xf numFmtId="3" fontId="19" fillId="0" borderId="0" xfId="0" applyNumberFormat="1" applyFont="1" applyFill="1" applyBorder="1" applyAlignment="1"/>
    <xf numFmtId="3" fontId="13" fillId="5" borderId="4" xfId="0" applyNumberFormat="1" applyFont="1" applyFill="1" applyBorder="1"/>
    <xf numFmtId="0" fontId="52" fillId="21" borderId="8" xfId="0" applyFont="1" applyFill="1" applyBorder="1" applyAlignment="1"/>
    <xf numFmtId="0" fontId="52" fillId="21" borderId="9" xfId="0" applyFont="1" applyFill="1" applyBorder="1" applyAlignment="1">
      <alignment horizontal="right"/>
    </xf>
    <xf numFmtId="0" fontId="53" fillId="21" borderId="9" xfId="0" applyFont="1" applyFill="1" applyBorder="1" applyAlignment="1"/>
    <xf numFmtId="3" fontId="52" fillId="21" borderId="9" xfId="0" applyNumberFormat="1" applyFont="1" applyFill="1" applyBorder="1"/>
    <xf numFmtId="0" fontId="54" fillId="21" borderId="4" xfId="0" applyFont="1" applyFill="1" applyBorder="1" applyAlignment="1"/>
    <xf numFmtId="0" fontId="18" fillId="21" borderId="0" xfId="0" applyFont="1" applyFill="1" applyBorder="1" applyAlignment="1">
      <alignment horizontal="right"/>
    </xf>
    <xf numFmtId="0" fontId="54" fillId="21" borderId="7" xfId="0" applyFont="1" applyFill="1" applyBorder="1" applyAlignment="1"/>
    <xf numFmtId="3" fontId="20" fillId="21" borderId="7" xfId="0" applyNumberFormat="1" applyFont="1" applyFill="1" applyBorder="1"/>
    <xf numFmtId="3" fontId="20" fillId="0" borderId="7" xfId="0" applyNumberFormat="1" applyFont="1" applyFill="1" applyBorder="1"/>
    <xf numFmtId="3" fontId="20" fillId="21" borderId="5" xfId="0" applyNumberFormat="1" applyFont="1" applyFill="1" applyBorder="1"/>
    <xf numFmtId="0" fontId="13" fillId="21" borderId="1" xfId="0" applyFont="1" applyFill="1" applyBorder="1" applyAlignment="1">
      <alignment horizontal="left"/>
    </xf>
    <xf numFmtId="0" fontId="1" fillId="0" borderId="1" xfId="0" applyFont="1" applyFill="1" applyBorder="1"/>
    <xf numFmtId="3" fontId="1" fillId="5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22" borderId="1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52" fillId="21" borderId="14" xfId="0" applyFont="1" applyFill="1" applyBorder="1" applyAlignment="1"/>
    <xf numFmtId="0" fontId="52" fillId="21" borderId="0" xfId="0" applyFont="1" applyFill="1" applyBorder="1" applyAlignment="1">
      <alignment horizontal="right"/>
    </xf>
    <xf numFmtId="0" fontId="53" fillId="21" borderId="0" xfId="0" applyFont="1" applyFill="1" applyBorder="1" applyAlignment="1"/>
    <xf numFmtId="3" fontId="52" fillId="21" borderId="0" xfId="0" applyNumberFormat="1" applyFont="1" applyFill="1" applyBorder="1"/>
    <xf numFmtId="3" fontId="3" fillId="0" borderId="12" xfId="0" applyNumberFormat="1" applyFont="1" applyFill="1" applyBorder="1" applyAlignment="1">
      <alignment horizontal="right"/>
    </xf>
    <xf numFmtId="0" fontId="18" fillId="5" borderId="7" xfId="0" applyFont="1" applyFill="1" applyBorder="1" applyAlignment="1"/>
    <xf numFmtId="0" fontId="18" fillId="5" borderId="7" xfId="0" applyFont="1" applyFill="1" applyBorder="1" applyAlignment="1">
      <alignment horizontal="right"/>
    </xf>
    <xf numFmtId="0" fontId="19" fillId="5" borderId="7" xfId="0" applyFont="1" applyFill="1" applyBorder="1" applyAlignment="1"/>
    <xf numFmtId="3" fontId="3" fillId="5" borderId="7" xfId="0" applyNumberFormat="1" applyFont="1" applyFill="1" applyBorder="1"/>
    <xf numFmtId="3" fontId="20" fillId="5" borderId="7" xfId="0" applyNumberFormat="1" applyFont="1" applyFill="1" applyBorder="1"/>
    <xf numFmtId="49" fontId="9" fillId="5" borderId="4" xfId="0" applyNumberFormat="1" applyFont="1" applyFill="1" applyBorder="1" applyAlignment="1"/>
    <xf numFmtId="0" fontId="9" fillId="5" borderId="5" xfId="0" applyFont="1" applyFill="1" applyBorder="1" applyAlignment="1">
      <alignment horizontal="right"/>
    </xf>
    <xf numFmtId="0" fontId="9" fillId="5" borderId="6" xfId="0" applyFont="1" applyFill="1" applyBorder="1" applyAlignment="1"/>
    <xf numFmtId="3" fontId="9" fillId="5" borderId="7" xfId="0" applyNumberFormat="1" applyFont="1" applyFill="1" applyBorder="1"/>
    <xf numFmtId="3" fontId="9" fillId="5" borderId="5" xfId="0" applyNumberFormat="1" applyFont="1" applyFill="1" applyBorder="1"/>
    <xf numFmtId="0" fontId="18" fillId="16" borderId="6" xfId="0" applyFont="1" applyFill="1" applyBorder="1" applyAlignment="1"/>
    <xf numFmtId="0" fontId="18" fillId="16" borderId="7" xfId="0" applyFont="1" applyFill="1" applyBorder="1" applyAlignment="1">
      <alignment horizontal="right"/>
    </xf>
    <xf numFmtId="0" fontId="19" fillId="16" borderId="5" xfId="0" applyFont="1" applyFill="1" applyBorder="1" applyAlignment="1"/>
    <xf numFmtId="3" fontId="38" fillId="24" borderId="4" xfId="0" applyNumberFormat="1" applyFont="1" applyFill="1" applyBorder="1"/>
    <xf numFmtId="3" fontId="38" fillId="24" borderId="4" xfId="0" applyNumberFormat="1" applyFont="1" applyFill="1" applyBorder="1" applyAlignment="1">
      <alignment horizontal="right"/>
    </xf>
    <xf numFmtId="0" fontId="39" fillId="10" borderId="36" xfId="0" applyFont="1" applyFill="1" applyBorder="1" applyAlignment="1">
      <alignment horizontal="left"/>
    </xf>
    <xf numFmtId="0" fontId="39" fillId="10" borderId="7" xfId="0" applyFont="1" applyFill="1" applyBorder="1" applyAlignment="1">
      <alignment horizontal="left"/>
    </xf>
    <xf numFmtId="0" fontId="39" fillId="10" borderId="5" xfId="0" applyFont="1" applyFill="1" applyBorder="1" applyAlignment="1">
      <alignment horizontal="left"/>
    </xf>
    <xf numFmtId="0" fontId="36" fillId="12" borderId="36" xfId="0" applyFont="1" applyFill="1" applyBorder="1" applyAlignment="1">
      <alignment horizontal="left"/>
    </xf>
    <xf numFmtId="0" fontId="36" fillId="12" borderId="7" xfId="0" applyFont="1" applyFill="1" applyBorder="1" applyAlignment="1">
      <alignment horizontal="left"/>
    </xf>
    <xf numFmtId="0" fontId="36" fillId="12" borderId="5" xfId="0" applyFont="1" applyFill="1" applyBorder="1" applyAlignment="1">
      <alignment horizontal="left"/>
    </xf>
    <xf numFmtId="0" fontId="43" fillId="21" borderId="4" xfId="0" applyFont="1" applyFill="1" applyBorder="1" applyAlignment="1"/>
    <xf numFmtId="0" fontId="43" fillId="21" borderId="5" xfId="0" applyFont="1" applyFill="1" applyBorder="1" applyAlignment="1"/>
    <xf numFmtId="0" fontId="39" fillId="10" borderId="6" xfId="0" applyFont="1" applyFill="1" applyBorder="1" applyAlignment="1">
      <alignment horizontal="left"/>
    </xf>
    <xf numFmtId="0" fontId="39" fillId="10" borderId="34" xfId="0" applyFont="1" applyFill="1" applyBorder="1" applyAlignment="1"/>
    <xf numFmtId="0" fontId="39" fillId="10" borderId="5" xfId="0" applyFont="1" applyFill="1" applyBorder="1" applyAlignment="1"/>
    <xf numFmtId="0" fontId="39" fillId="10" borderId="4" xfId="0" applyFont="1" applyFill="1" applyBorder="1" applyAlignment="1"/>
    <xf numFmtId="0" fontId="12" fillId="0" borderId="32" xfId="0" applyFont="1" applyFill="1" applyBorder="1" applyAlignment="1"/>
    <xf numFmtId="0" fontId="12" fillId="0" borderId="10" xfId="0" applyFont="1" applyFill="1" applyBorder="1" applyAlignment="1"/>
    <xf numFmtId="0" fontId="12" fillId="0" borderId="11" xfId="0" applyFont="1" applyFill="1" applyBorder="1" applyAlignment="1"/>
    <xf numFmtId="0" fontId="36" fillId="12" borderId="6" xfId="0" applyFont="1" applyFill="1" applyBorder="1" applyAlignment="1">
      <alignment horizontal="left"/>
    </xf>
    <xf numFmtId="0" fontId="25" fillId="13" borderId="4" xfId="0" applyFont="1" applyFill="1" applyBorder="1" applyAlignment="1"/>
    <xf numFmtId="0" fontId="25" fillId="13" borderId="5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CCFFFF"/>
      <color rgb="FF800000"/>
      <color rgb="FF0000CC"/>
      <color rgb="FF008000"/>
      <color rgb="FFFFFFCC"/>
      <color rgb="FFFFCCFF"/>
      <color rgb="FFFFCCCC"/>
      <color rgb="FFFF99CC"/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3"/>
  <sheetViews>
    <sheetView tabSelected="1" topLeftCell="A391" zoomScaleNormal="100" workbookViewId="0">
      <selection activeCell="M416" sqref="M416"/>
    </sheetView>
  </sheetViews>
  <sheetFormatPr defaultRowHeight="15" x14ac:dyDescent="0.25"/>
  <cols>
    <col min="1" max="1" width="7.7109375" customWidth="1"/>
    <col min="2" max="2" width="5.42578125" hidden="1" customWidth="1"/>
    <col min="3" max="3" width="37.7109375" customWidth="1"/>
    <col min="4" max="4" width="11.85546875" style="155" customWidth="1"/>
    <col min="5" max="5" width="11.5703125" style="155" customWidth="1"/>
    <col min="6" max="6" width="11.7109375" customWidth="1"/>
    <col min="7" max="7" width="12.140625" customWidth="1"/>
    <col min="8" max="8" width="11.7109375" style="291" customWidth="1"/>
    <col min="9" max="9" width="11.85546875" customWidth="1"/>
    <col min="10" max="10" width="12.42578125" customWidth="1"/>
  </cols>
  <sheetData>
    <row r="1" spans="1:10" ht="18" x14ac:dyDescent="0.25">
      <c r="A1" s="1"/>
      <c r="B1" s="2"/>
      <c r="C1" s="3" t="s">
        <v>343</v>
      </c>
      <c r="D1" s="4"/>
      <c r="E1" s="4"/>
      <c r="F1" s="5"/>
      <c r="G1" s="5"/>
      <c r="H1" s="295"/>
      <c r="I1" s="5"/>
      <c r="J1" s="5"/>
    </row>
    <row r="2" spans="1:10" ht="18" x14ac:dyDescent="0.25">
      <c r="A2" s="6"/>
      <c r="B2" s="7"/>
      <c r="C2" s="8"/>
      <c r="D2" s="9"/>
      <c r="E2" s="9"/>
      <c r="F2" s="5"/>
      <c r="G2" s="5"/>
      <c r="H2" s="295"/>
      <c r="I2" s="5"/>
      <c r="J2" s="5"/>
    </row>
    <row r="3" spans="1:10" ht="15.75" x14ac:dyDescent="0.25">
      <c r="A3" s="10"/>
      <c r="B3" s="11" t="s">
        <v>0</v>
      </c>
      <c r="C3" s="12" t="s">
        <v>362</v>
      </c>
      <c r="D3" s="13" t="s">
        <v>2</v>
      </c>
      <c r="E3" s="13" t="s">
        <v>344</v>
      </c>
      <c r="F3" s="14" t="s">
        <v>345</v>
      </c>
      <c r="G3" s="14" t="s">
        <v>346</v>
      </c>
      <c r="H3" s="280" t="s">
        <v>54</v>
      </c>
      <c r="I3" s="16" t="s">
        <v>4</v>
      </c>
      <c r="J3" s="16" t="s">
        <v>4</v>
      </c>
    </row>
    <row r="4" spans="1:10" x14ac:dyDescent="0.25">
      <c r="A4" s="17" t="s">
        <v>5</v>
      </c>
      <c r="B4" s="17" t="s">
        <v>6</v>
      </c>
      <c r="C4" s="18" t="s">
        <v>363</v>
      </c>
      <c r="D4" s="19">
        <v>2015</v>
      </c>
      <c r="E4" s="19">
        <v>2016</v>
      </c>
      <c r="F4" s="20">
        <v>2017</v>
      </c>
      <c r="G4" s="20">
        <v>2017</v>
      </c>
      <c r="H4" s="281">
        <v>2018</v>
      </c>
      <c r="I4" s="21">
        <v>2019</v>
      </c>
      <c r="J4" s="21">
        <v>2020</v>
      </c>
    </row>
    <row r="5" spans="1:10" x14ac:dyDescent="0.25">
      <c r="A5" s="202"/>
      <c r="B5" s="304"/>
      <c r="C5" s="305"/>
      <c r="D5" s="197"/>
      <c r="E5" s="197"/>
      <c r="F5" s="198"/>
      <c r="G5" s="198"/>
      <c r="H5" s="199"/>
      <c r="I5" s="200"/>
      <c r="J5" s="201"/>
    </row>
    <row r="6" spans="1:10" ht="10.5" customHeight="1" x14ac:dyDescent="0.25">
      <c r="A6" s="191" t="s">
        <v>7</v>
      </c>
      <c r="B6" s="192"/>
      <c r="C6" s="193"/>
      <c r="D6" s="194"/>
      <c r="E6" s="194"/>
      <c r="F6" s="195"/>
      <c r="G6" s="195"/>
      <c r="H6" s="296"/>
      <c r="I6" s="195"/>
      <c r="J6" s="196"/>
    </row>
    <row r="7" spans="1:10" ht="27.75" customHeight="1" x14ac:dyDescent="0.25">
      <c r="A7" s="346">
        <v>111003</v>
      </c>
      <c r="B7" s="333">
        <v>41</v>
      </c>
      <c r="C7" s="334" t="s">
        <v>8</v>
      </c>
      <c r="D7" s="64">
        <v>388028</v>
      </c>
      <c r="E7" s="64">
        <v>490739</v>
      </c>
      <c r="F7" s="336">
        <v>475000</v>
      </c>
      <c r="G7" s="336">
        <v>550000</v>
      </c>
      <c r="H7" s="337">
        <v>550000</v>
      </c>
      <c r="I7" s="65">
        <v>550000</v>
      </c>
      <c r="J7" s="65">
        <v>550000</v>
      </c>
    </row>
    <row r="8" spans="1:10" x14ac:dyDescent="0.25">
      <c r="A8" s="346">
        <v>121</v>
      </c>
      <c r="B8" s="333">
        <v>41</v>
      </c>
      <c r="C8" s="348" t="s">
        <v>9</v>
      </c>
      <c r="D8" s="64">
        <v>482785.99</v>
      </c>
      <c r="E8" s="64">
        <v>487987</v>
      </c>
      <c r="F8" s="336">
        <v>482000</v>
      </c>
      <c r="G8" s="336">
        <v>482000</v>
      </c>
      <c r="H8" s="337">
        <v>482000</v>
      </c>
      <c r="I8" s="65">
        <v>482000</v>
      </c>
      <c r="J8" s="65">
        <v>482000</v>
      </c>
    </row>
    <row r="9" spans="1:10" x14ac:dyDescent="0.25">
      <c r="A9" s="30"/>
      <c r="B9" s="31"/>
      <c r="C9" s="32"/>
      <c r="D9" s="33"/>
      <c r="E9" s="33"/>
      <c r="F9" s="31"/>
      <c r="G9" s="31"/>
      <c r="H9" s="297"/>
      <c r="I9" s="34"/>
      <c r="J9" s="35"/>
    </row>
    <row r="10" spans="1:10" x14ac:dyDescent="0.25">
      <c r="A10" s="36" t="s">
        <v>10</v>
      </c>
      <c r="B10" s="37"/>
      <c r="C10" s="38"/>
      <c r="D10" s="39"/>
      <c r="E10" s="39"/>
      <c r="F10" s="40"/>
      <c r="G10" s="40"/>
      <c r="H10" s="298"/>
      <c r="I10" s="41"/>
      <c r="J10" s="42"/>
    </row>
    <row r="11" spans="1:10" x14ac:dyDescent="0.25">
      <c r="A11" s="346">
        <v>133001</v>
      </c>
      <c r="B11" s="333">
        <v>41</v>
      </c>
      <c r="C11" s="334" t="s">
        <v>11</v>
      </c>
      <c r="D11" s="64">
        <v>941.52</v>
      </c>
      <c r="E11" s="64">
        <v>916</v>
      </c>
      <c r="F11" s="336">
        <v>900</v>
      </c>
      <c r="G11" s="336">
        <v>974</v>
      </c>
      <c r="H11" s="337">
        <v>950</v>
      </c>
      <c r="I11" s="65">
        <v>950</v>
      </c>
      <c r="J11" s="65">
        <v>950</v>
      </c>
    </row>
    <row r="12" spans="1:10" x14ac:dyDescent="0.25">
      <c r="A12" s="346">
        <v>133003</v>
      </c>
      <c r="B12" s="333">
        <v>41</v>
      </c>
      <c r="C12" s="334" t="s">
        <v>12</v>
      </c>
      <c r="D12" s="64">
        <v>0</v>
      </c>
      <c r="E12" s="64">
        <v>0</v>
      </c>
      <c r="F12" s="336">
        <v>0</v>
      </c>
      <c r="G12" s="336">
        <v>35</v>
      </c>
      <c r="H12" s="337">
        <v>35</v>
      </c>
      <c r="I12" s="65">
        <v>35</v>
      </c>
      <c r="J12" s="65">
        <v>35</v>
      </c>
    </row>
    <row r="13" spans="1:10" x14ac:dyDescent="0.25">
      <c r="A13" s="346">
        <v>133004</v>
      </c>
      <c r="B13" s="333">
        <v>41</v>
      </c>
      <c r="C13" s="334" t="s">
        <v>13</v>
      </c>
      <c r="D13" s="64">
        <v>35</v>
      </c>
      <c r="E13" s="64">
        <v>35</v>
      </c>
      <c r="F13" s="336">
        <v>0</v>
      </c>
      <c r="G13" s="336">
        <v>35</v>
      </c>
      <c r="H13" s="337">
        <v>35</v>
      </c>
      <c r="I13" s="65">
        <v>35</v>
      </c>
      <c r="J13" s="65">
        <v>35</v>
      </c>
    </row>
    <row r="14" spans="1:10" x14ac:dyDescent="0.25">
      <c r="A14" s="346">
        <v>133006</v>
      </c>
      <c r="B14" s="333">
        <v>41</v>
      </c>
      <c r="C14" s="334" t="s">
        <v>14</v>
      </c>
      <c r="D14" s="64">
        <v>4627.68</v>
      </c>
      <c r="E14" s="64">
        <v>7464</v>
      </c>
      <c r="F14" s="336">
        <v>5500</v>
      </c>
      <c r="G14" s="336">
        <v>5500</v>
      </c>
      <c r="H14" s="337">
        <v>5000</v>
      </c>
      <c r="I14" s="65">
        <v>5000</v>
      </c>
      <c r="J14" s="65">
        <v>5000</v>
      </c>
    </row>
    <row r="15" spans="1:10" x14ac:dyDescent="0.25">
      <c r="A15" s="346">
        <v>133012</v>
      </c>
      <c r="B15" s="333">
        <v>41</v>
      </c>
      <c r="C15" s="334" t="s">
        <v>15</v>
      </c>
      <c r="D15" s="64">
        <v>19.8</v>
      </c>
      <c r="E15" s="64">
        <v>20</v>
      </c>
      <c r="F15" s="336">
        <v>20</v>
      </c>
      <c r="G15" s="336">
        <v>20</v>
      </c>
      <c r="H15" s="337">
        <v>20</v>
      </c>
      <c r="I15" s="65">
        <v>20</v>
      </c>
      <c r="J15" s="65">
        <v>20</v>
      </c>
    </row>
    <row r="16" spans="1:10" x14ac:dyDescent="0.25">
      <c r="A16" s="346">
        <v>133013</v>
      </c>
      <c r="B16" s="333">
        <v>41</v>
      </c>
      <c r="C16" s="334" t="s">
        <v>16</v>
      </c>
      <c r="D16" s="64">
        <v>30279.34</v>
      </c>
      <c r="E16" s="64">
        <v>29481</v>
      </c>
      <c r="F16" s="336">
        <v>29000</v>
      </c>
      <c r="G16" s="336">
        <v>29000</v>
      </c>
      <c r="H16" s="337">
        <v>29500</v>
      </c>
      <c r="I16" s="65">
        <v>29500</v>
      </c>
      <c r="J16" s="65">
        <v>29500</v>
      </c>
    </row>
    <row r="17" spans="1:10" x14ac:dyDescent="0.25">
      <c r="A17" s="346">
        <v>134001</v>
      </c>
      <c r="B17" s="333">
        <v>41</v>
      </c>
      <c r="C17" s="334" t="s">
        <v>17</v>
      </c>
      <c r="D17" s="64">
        <v>467.58</v>
      </c>
      <c r="E17" s="64">
        <v>468</v>
      </c>
      <c r="F17" s="336">
        <v>470</v>
      </c>
      <c r="G17" s="336">
        <v>470</v>
      </c>
      <c r="H17" s="337">
        <v>470</v>
      </c>
      <c r="I17" s="65">
        <v>470</v>
      </c>
      <c r="J17" s="65">
        <v>470</v>
      </c>
    </row>
    <row r="18" spans="1:10" x14ac:dyDescent="0.25">
      <c r="A18" s="30"/>
      <c r="B18" s="31"/>
      <c r="C18" s="32"/>
      <c r="D18" s="33"/>
      <c r="E18" s="33"/>
      <c r="F18" s="31"/>
      <c r="G18" s="31"/>
      <c r="H18" s="297"/>
      <c r="I18" s="43"/>
      <c r="J18" s="44"/>
    </row>
    <row r="19" spans="1:10" x14ac:dyDescent="0.25">
      <c r="A19" s="45" t="s">
        <v>18</v>
      </c>
      <c r="B19" s="46"/>
      <c r="C19" s="47"/>
      <c r="D19" s="48"/>
      <c r="E19" s="48"/>
      <c r="F19" s="40"/>
      <c r="G19" s="40"/>
      <c r="H19" s="298"/>
      <c r="I19" s="49"/>
      <c r="J19" s="50"/>
    </row>
    <row r="20" spans="1:10" x14ac:dyDescent="0.25">
      <c r="A20" s="346">
        <v>212002</v>
      </c>
      <c r="B20" s="333">
        <v>41</v>
      </c>
      <c r="C20" s="348" t="s">
        <v>19</v>
      </c>
      <c r="D20" s="64">
        <v>168.15</v>
      </c>
      <c r="E20" s="64">
        <v>2117</v>
      </c>
      <c r="F20" s="336">
        <v>1000</v>
      </c>
      <c r="G20" s="336">
        <v>200</v>
      </c>
      <c r="H20" s="337">
        <v>200</v>
      </c>
      <c r="I20" s="65">
        <v>500</v>
      </c>
      <c r="J20" s="65">
        <v>500</v>
      </c>
    </row>
    <row r="21" spans="1:10" x14ac:dyDescent="0.25">
      <c r="A21" s="346">
        <v>212003</v>
      </c>
      <c r="B21" s="333">
        <v>41</v>
      </c>
      <c r="C21" s="334" t="s">
        <v>20</v>
      </c>
      <c r="D21" s="64">
        <v>51059.67</v>
      </c>
      <c r="E21" s="64">
        <v>42421</v>
      </c>
      <c r="F21" s="336">
        <v>51000</v>
      </c>
      <c r="G21" s="336">
        <v>40000</v>
      </c>
      <c r="H21" s="337">
        <v>40000</v>
      </c>
      <c r="I21" s="65">
        <v>40000</v>
      </c>
      <c r="J21" s="65">
        <v>40000</v>
      </c>
    </row>
    <row r="22" spans="1:10" x14ac:dyDescent="0.25">
      <c r="A22" s="346">
        <v>212003</v>
      </c>
      <c r="B22" s="336">
        <v>41</v>
      </c>
      <c r="C22" s="348" t="s">
        <v>21</v>
      </c>
      <c r="D22" s="64">
        <v>71887.240000000005</v>
      </c>
      <c r="E22" s="64">
        <v>50848</v>
      </c>
      <c r="F22" s="336">
        <v>72000</v>
      </c>
      <c r="G22" s="336">
        <v>69000</v>
      </c>
      <c r="H22" s="337">
        <v>55900</v>
      </c>
      <c r="I22" s="65">
        <v>55900</v>
      </c>
      <c r="J22" s="65">
        <v>55900</v>
      </c>
    </row>
    <row r="23" spans="1:10" x14ac:dyDescent="0.25">
      <c r="A23" s="30"/>
      <c r="B23" s="31"/>
      <c r="C23" s="32"/>
      <c r="D23" s="33"/>
      <c r="E23" s="33"/>
      <c r="F23" s="31"/>
      <c r="G23" s="31"/>
      <c r="H23" s="297"/>
      <c r="I23" s="43"/>
      <c r="J23" s="44"/>
    </row>
    <row r="24" spans="1:10" x14ac:dyDescent="0.25">
      <c r="A24" s="45" t="s">
        <v>22</v>
      </c>
      <c r="B24" s="46"/>
      <c r="C24" s="47"/>
      <c r="D24" s="48"/>
      <c r="E24" s="48"/>
      <c r="F24" s="40"/>
      <c r="G24" s="40"/>
      <c r="H24" s="298"/>
      <c r="I24" s="41"/>
      <c r="J24" s="42"/>
    </row>
    <row r="25" spans="1:10" x14ac:dyDescent="0.25">
      <c r="A25" s="346">
        <v>221004</v>
      </c>
      <c r="B25" s="333">
        <v>41</v>
      </c>
      <c r="C25" s="334" t="s">
        <v>444</v>
      </c>
      <c r="D25" s="64">
        <v>19103.8</v>
      </c>
      <c r="E25" s="64">
        <v>21568</v>
      </c>
      <c r="F25" s="336">
        <v>18000</v>
      </c>
      <c r="G25" s="336">
        <v>10000</v>
      </c>
      <c r="H25" s="337">
        <v>10000</v>
      </c>
      <c r="I25" s="65">
        <v>10000</v>
      </c>
      <c r="J25" s="65">
        <v>10000</v>
      </c>
    </row>
    <row r="26" spans="1:10" x14ac:dyDescent="0.25">
      <c r="A26" s="346">
        <v>222003</v>
      </c>
      <c r="B26" s="333">
        <v>41</v>
      </c>
      <c r="C26" s="334" t="s">
        <v>23</v>
      </c>
      <c r="D26" s="64">
        <v>35</v>
      </c>
      <c r="E26" s="64">
        <v>80</v>
      </c>
      <c r="F26" s="336">
        <v>0</v>
      </c>
      <c r="G26" s="336">
        <v>10</v>
      </c>
      <c r="H26" s="337">
        <v>0</v>
      </c>
      <c r="I26" s="65">
        <v>0</v>
      </c>
      <c r="J26" s="65">
        <v>0</v>
      </c>
    </row>
    <row r="27" spans="1:10" ht="26.25" x14ac:dyDescent="0.25">
      <c r="A27" s="346">
        <v>223001</v>
      </c>
      <c r="B27" s="333">
        <v>41</v>
      </c>
      <c r="C27" s="334" t="s">
        <v>24</v>
      </c>
      <c r="D27" s="64">
        <v>46243.82</v>
      </c>
      <c r="E27" s="64">
        <v>99868</v>
      </c>
      <c r="F27" s="336">
        <v>80000</v>
      </c>
      <c r="G27" s="336">
        <v>95000</v>
      </c>
      <c r="H27" s="337">
        <v>95000</v>
      </c>
      <c r="I27" s="65">
        <v>95000</v>
      </c>
      <c r="J27" s="65">
        <v>95000</v>
      </c>
    </row>
    <row r="28" spans="1:10" x14ac:dyDescent="0.25">
      <c r="A28" s="346">
        <v>223002</v>
      </c>
      <c r="B28" s="333">
        <v>41</v>
      </c>
      <c r="C28" s="334" t="s">
        <v>25</v>
      </c>
      <c r="D28" s="64">
        <v>2226</v>
      </c>
      <c r="E28" s="64">
        <v>2506</v>
      </c>
      <c r="F28" s="336">
        <v>2000</v>
      </c>
      <c r="G28" s="336">
        <v>2300</v>
      </c>
      <c r="H28" s="337">
        <v>2300</v>
      </c>
      <c r="I28" s="65">
        <v>2300</v>
      </c>
      <c r="J28" s="65">
        <v>2300</v>
      </c>
    </row>
    <row r="29" spans="1:10" x14ac:dyDescent="0.25">
      <c r="A29" s="346">
        <v>223003</v>
      </c>
      <c r="B29" s="333">
        <v>41</v>
      </c>
      <c r="C29" s="334" t="s">
        <v>359</v>
      </c>
      <c r="D29" s="64">
        <v>4377.5200000000004</v>
      </c>
      <c r="E29" s="64">
        <v>28864</v>
      </c>
      <c r="F29" s="336">
        <v>8000</v>
      </c>
      <c r="G29" s="336">
        <v>28000</v>
      </c>
      <c r="H29" s="337">
        <v>29000</v>
      </c>
      <c r="I29" s="65">
        <v>29000</v>
      </c>
      <c r="J29" s="65">
        <v>29000</v>
      </c>
    </row>
    <row r="30" spans="1:10" x14ac:dyDescent="0.25">
      <c r="A30" s="346">
        <v>229005</v>
      </c>
      <c r="B30" s="333">
        <v>41</v>
      </c>
      <c r="C30" s="334" t="s">
        <v>26</v>
      </c>
      <c r="D30" s="64">
        <v>210.93</v>
      </c>
      <c r="E30" s="64">
        <v>251</v>
      </c>
      <c r="F30" s="336">
        <v>200</v>
      </c>
      <c r="G30" s="336">
        <v>220</v>
      </c>
      <c r="H30" s="337">
        <v>220</v>
      </c>
      <c r="I30" s="65">
        <v>220</v>
      </c>
      <c r="J30" s="65">
        <v>220</v>
      </c>
    </row>
    <row r="31" spans="1:10" x14ac:dyDescent="0.25">
      <c r="A31" s="30"/>
      <c r="B31" s="31"/>
      <c r="C31" s="32"/>
      <c r="D31" s="33"/>
      <c r="E31" s="33"/>
      <c r="F31" s="31"/>
      <c r="G31" s="31"/>
      <c r="H31" s="297"/>
      <c r="I31" s="34"/>
      <c r="J31" s="35"/>
    </row>
    <row r="32" spans="1:10" x14ac:dyDescent="0.25">
      <c r="A32" s="45" t="s">
        <v>27</v>
      </c>
      <c r="B32" s="46"/>
      <c r="C32" s="47"/>
      <c r="D32" s="48"/>
      <c r="E32" s="48"/>
      <c r="F32" s="40"/>
      <c r="G32" s="40"/>
      <c r="H32" s="298"/>
      <c r="I32" s="41"/>
      <c r="J32" s="42"/>
    </row>
    <row r="33" spans="1:10" x14ac:dyDescent="0.25">
      <c r="A33" s="346">
        <v>243000</v>
      </c>
      <c r="B33" s="333">
        <v>41</v>
      </c>
      <c r="C33" s="348" t="s">
        <v>28</v>
      </c>
      <c r="D33" s="64">
        <v>184.96</v>
      </c>
      <c r="E33" s="64">
        <v>125</v>
      </c>
      <c r="F33" s="336">
        <v>100</v>
      </c>
      <c r="G33" s="336">
        <v>550</v>
      </c>
      <c r="H33" s="337">
        <v>600</v>
      </c>
      <c r="I33" s="65">
        <v>600</v>
      </c>
      <c r="J33" s="65">
        <v>600</v>
      </c>
    </row>
    <row r="34" spans="1:10" x14ac:dyDescent="0.25">
      <c r="A34" s="346">
        <v>292006</v>
      </c>
      <c r="B34" s="333"/>
      <c r="C34" s="348" t="s">
        <v>360</v>
      </c>
      <c r="D34" s="64">
        <v>0</v>
      </c>
      <c r="E34" s="64">
        <v>3</v>
      </c>
      <c r="F34" s="336">
        <v>0</v>
      </c>
      <c r="G34" s="336">
        <v>0</v>
      </c>
      <c r="H34" s="337">
        <v>0</v>
      </c>
      <c r="I34" s="65">
        <v>0</v>
      </c>
      <c r="J34" s="65">
        <v>0</v>
      </c>
    </row>
    <row r="35" spans="1:10" x14ac:dyDescent="0.25">
      <c r="A35" s="346">
        <v>292008</v>
      </c>
      <c r="B35" s="333">
        <v>41</v>
      </c>
      <c r="C35" s="334" t="s">
        <v>29</v>
      </c>
      <c r="D35" s="64">
        <v>394.14</v>
      </c>
      <c r="E35" s="64">
        <v>262</v>
      </c>
      <c r="F35" s="336">
        <v>300</v>
      </c>
      <c r="G35" s="336">
        <v>250</v>
      </c>
      <c r="H35" s="337">
        <v>250</v>
      </c>
      <c r="I35" s="65">
        <v>250</v>
      </c>
      <c r="J35" s="65">
        <v>250</v>
      </c>
    </row>
    <row r="36" spans="1:10" x14ac:dyDescent="0.25">
      <c r="A36" s="346">
        <v>292012</v>
      </c>
      <c r="B36" s="333"/>
      <c r="C36" s="334" t="s">
        <v>361</v>
      </c>
      <c r="D36" s="64">
        <v>0</v>
      </c>
      <c r="E36" s="64">
        <v>340</v>
      </c>
      <c r="F36" s="336">
        <v>0</v>
      </c>
      <c r="G36" s="336">
        <v>0</v>
      </c>
      <c r="H36" s="337">
        <v>0</v>
      </c>
      <c r="I36" s="65">
        <v>0</v>
      </c>
      <c r="J36" s="65">
        <v>0</v>
      </c>
    </row>
    <row r="37" spans="1:10" x14ac:dyDescent="0.25">
      <c r="A37" s="346">
        <v>292017</v>
      </c>
      <c r="B37" s="333"/>
      <c r="C37" s="334" t="s">
        <v>364</v>
      </c>
      <c r="D37" s="64">
        <v>0</v>
      </c>
      <c r="E37" s="64">
        <v>3641</v>
      </c>
      <c r="F37" s="336">
        <v>0</v>
      </c>
      <c r="G37" s="336">
        <v>4605</v>
      </c>
      <c r="H37" s="337">
        <v>0</v>
      </c>
      <c r="I37" s="65">
        <v>0</v>
      </c>
      <c r="J37" s="65">
        <v>0</v>
      </c>
    </row>
    <row r="38" spans="1:10" x14ac:dyDescent="0.25">
      <c r="A38" s="346">
        <v>292019</v>
      </c>
      <c r="B38" s="333"/>
      <c r="C38" s="334" t="s">
        <v>365</v>
      </c>
      <c r="D38" s="64">
        <v>0</v>
      </c>
      <c r="E38" s="64">
        <v>257</v>
      </c>
      <c r="F38" s="336">
        <v>0</v>
      </c>
      <c r="G38" s="336">
        <v>0</v>
      </c>
      <c r="H38" s="337">
        <v>0</v>
      </c>
      <c r="I38" s="65">
        <v>0</v>
      </c>
      <c r="J38" s="65">
        <v>0</v>
      </c>
    </row>
    <row r="39" spans="1:10" x14ac:dyDescent="0.25">
      <c r="A39" s="346">
        <v>292027</v>
      </c>
      <c r="B39" s="333">
        <v>41</v>
      </c>
      <c r="C39" s="334" t="s">
        <v>366</v>
      </c>
      <c r="D39" s="64">
        <v>17239.18</v>
      </c>
      <c r="E39" s="64">
        <v>220</v>
      </c>
      <c r="F39" s="336">
        <v>200</v>
      </c>
      <c r="G39" s="336">
        <v>30</v>
      </c>
      <c r="H39" s="337">
        <v>30</v>
      </c>
      <c r="I39" s="65">
        <v>30</v>
      </c>
      <c r="J39" s="65">
        <v>30</v>
      </c>
    </row>
    <row r="40" spans="1:10" x14ac:dyDescent="0.25">
      <c r="A40" s="30"/>
      <c r="B40" s="31"/>
      <c r="C40" s="53"/>
      <c r="D40" s="54"/>
      <c r="E40" s="54"/>
      <c r="F40" s="31"/>
      <c r="G40" s="31"/>
      <c r="H40" s="31"/>
      <c r="I40" s="55"/>
      <c r="J40" s="44"/>
    </row>
    <row r="41" spans="1:10" x14ac:dyDescent="0.25">
      <c r="A41" s="56" t="s">
        <v>30</v>
      </c>
      <c r="B41" s="57"/>
      <c r="C41" s="58"/>
      <c r="D41" s="59"/>
      <c r="E41" s="59"/>
      <c r="F41" s="2"/>
      <c r="G41" s="2"/>
      <c r="H41" s="2"/>
      <c r="I41" s="60"/>
      <c r="J41" s="61"/>
    </row>
    <row r="42" spans="1:10" x14ac:dyDescent="0.25">
      <c r="A42" s="62">
        <v>311</v>
      </c>
      <c r="B42" s="57"/>
      <c r="C42" s="63" t="s">
        <v>31</v>
      </c>
      <c r="D42" s="64">
        <v>0</v>
      </c>
      <c r="E42" s="64">
        <v>800</v>
      </c>
      <c r="F42" s="65">
        <v>0</v>
      </c>
      <c r="G42" s="65">
        <v>240</v>
      </c>
      <c r="H42" s="282">
        <v>0</v>
      </c>
      <c r="I42" s="65">
        <v>0</v>
      </c>
      <c r="J42" s="65">
        <v>0</v>
      </c>
    </row>
    <row r="43" spans="1:10" x14ac:dyDescent="0.25">
      <c r="A43" s="62">
        <v>311</v>
      </c>
      <c r="B43" s="57"/>
      <c r="C43" s="63" t="s">
        <v>32</v>
      </c>
      <c r="D43" s="64">
        <v>0</v>
      </c>
      <c r="E43" s="64">
        <v>700</v>
      </c>
      <c r="F43" s="65">
        <v>700</v>
      </c>
      <c r="G43" s="65">
        <v>1400</v>
      </c>
      <c r="H43" s="282">
        <v>1400</v>
      </c>
      <c r="I43" s="65">
        <v>1400</v>
      </c>
      <c r="J43" s="65">
        <v>1400</v>
      </c>
    </row>
    <row r="44" spans="1:10" x14ac:dyDescent="0.25">
      <c r="A44" s="62">
        <v>311</v>
      </c>
      <c r="B44" s="57"/>
      <c r="C44" s="63" t="s">
        <v>33</v>
      </c>
      <c r="D44" s="64">
        <v>0</v>
      </c>
      <c r="E44" s="64">
        <v>300</v>
      </c>
      <c r="F44" s="65">
        <v>0</v>
      </c>
      <c r="G44" s="65">
        <v>400</v>
      </c>
      <c r="H44" s="282">
        <v>0</v>
      </c>
      <c r="I44" s="65">
        <v>0</v>
      </c>
      <c r="J44" s="65">
        <v>0</v>
      </c>
    </row>
    <row r="45" spans="1:10" x14ac:dyDescent="0.25">
      <c r="A45" s="346">
        <v>312001</v>
      </c>
      <c r="B45" s="333" t="s">
        <v>37</v>
      </c>
      <c r="C45" s="334" t="s">
        <v>404</v>
      </c>
      <c r="D45" s="64">
        <v>7078.87</v>
      </c>
      <c r="E45" s="64">
        <v>11638</v>
      </c>
      <c r="F45" s="336">
        <v>1000</v>
      </c>
      <c r="G45" s="336">
        <v>0</v>
      </c>
      <c r="H45" s="337">
        <v>0</v>
      </c>
      <c r="I45" s="65">
        <v>1000</v>
      </c>
      <c r="J45" s="65">
        <v>0</v>
      </c>
    </row>
    <row r="46" spans="1:10" x14ac:dyDescent="0.25">
      <c r="A46" s="346">
        <v>312001</v>
      </c>
      <c r="B46" s="333" t="s">
        <v>38</v>
      </c>
      <c r="C46" s="334" t="s">
        <v>405</v>
      </c>
      <c r="D46" s="64">
        <v>1249.24</v>
      </c>
      <c r="E46" s="64">
        <v>2155</v>
      </c>
      <c r="F46" s="336">
        <v>200</v>
      </c>
      <c r="G46" s="336">
        <v>0</v>
      </c>
      <c r="H46" s="337">
        <v>0</v>
      </c>
      <c r="I46" s="65">
        <v>200</v>
      </c>
      <c r="J46" s="65">
        <v>0</v>
      </c>
    </row>
    <row r="47" spans="1:10" ht="16.5" customHeight="1" x14ac:dyDescent="0.25">
      <c r="A47" s="346">
        <v>312001</v>
      </c>
      <c r="B47" s="333">
        <v>111</v>
      </c>
      <c r="C47" s="334" t="s">
        <v>406</v>
      </c>
      <c r="D47" s="64">
        <v>1085.8</v>
      </c>
      <c r="E47" s="64">
        <v>443</v>
      </c>
      <c r="F47" s="336">
        <v>500</v>
      </c>
      <c r="G47" s="336">
        <v>280</v>
      </c>
      <c r="H47" s="337">
        <v>300</v>
      </c>
      <c r="I47" s="65">
        <v>500</v>
      </c>
      <c r="J47" s="65">
        <v>500</v>
      </c>
    </row>
    <row r="48" spans="1:10" x14ac:dyDescent="0.25">
      <c r="A48" s="346">
        <v>312001</v>
      </c>
      <c r="B48" s="333">
        <v>111</v>
      </c>
      <c r="C48" s="334" t="s">
        <v>42</v>
      </c>
      <c r="D48" s="342">
        <v>413</v>
      </c>
      <c r="E48" s="342">
        <v>525</v>
      </c>
      <c r="F48" s="336">
        <v>600</v>
      </c>
      <c r="G48" s="336">
        <v>616</v>
      </c>
      <c r="H48" s="337">
        <v>600</v>
      </c>
      <c r="I48" s="65">
        <v>600</v>
      </c>
      <c r="J48" s="65">
        <v>600</v>
      </c>
    </row>
    <row r="49" spans="1:10" x14ac:dyDescent="0.25">
      <c r="A49" s="346">
        <v>312001</v>
      </c>
      <c r="B49" s="333"/>
      <c r="C49" s="334" t="s">
        <v>413</v>
      </c>
      <c r="D49" s="342">
        <v>0</v>
      </c>
      <c r="E49" s="342">
        <v>0</v>
      </c>
      <c r="F49" s="336">
        <v>0</v>
      </c>
      <c r="G49" s="336">
        <v>11000</v>
      </c>
      <c r="H49" s="337">
        <v>0</v>
      </c>
      <c r="I49" s="65">
        <v>0</v>
      </c>
      <c r="J49" s="65">
        <v>0</v>
      </c>
    </row>
    <row r="50" spans="1:10" x14ac:dyDescent="0.25">
      <c r="A50" s="346">
        <v>312008</v>
      </c>
      <c r="B50" s="333"/>
      <c r="C50" s="334" t="s">
        <v>39</v>
      </c>
      <c r="D50" s="64">
        <v>0</v>
      </c>
      <c r="E50" s="64">
        <v>2000</v>
      </c>
      <c r="F50" s="336">
        <v>0</v>
      </c>
      <c r="G50" s="336">
        <v>0</v>
      </c>
      <c r="H50" s="337">
        <v>0</v>
      </c>
      <c r="I50" s="65">
        <v>0</v>
      </c>
      <c r="J50" s="65">
        <v>0</v>
      </c>
    </row>
    <row r="51" spans="1:10" x14ac:dyDescent="0.25">
      <c r="A51" s="346">
        <v>312011</v>
      </c>
      <c r="B51" s="333"/>
      <c r="C51" s="334" t="s">
        <v>43</v>
      </c>
      <c r="D51" s="342">
        <v>1708</v>
      </c>
      <c r="E51" s="342">
        <v>2011</v>
      </c>
      <c r="F51" s="336">
        <v>0</v>
      </c>
      <c r="G51" s="336">
        <v>0</v>
      </c>
      <c r="H51" s="337">
        <v>0</v>
      </c>
      <c r="I51" s="65">
        <v>0</v>
      </c>
      <c r="J51" s="65">
        <v>0</v>
      </c>
    </row>
    <row r="52" spans="1:10" x14ac:dyDescent="0.25">
      <c r="A52" s="346">
        <v>312012</v>
      </c>
      <c r="B52" s="333">
        <v>111</v>
      </c>
      <c r="C52" s="334" t="s">
        <v>34</v>
      </c>
      <c r="D52" s="64">
        <v>233677</v>
      </c>
      <c r="E52" s="64">
        <v>253797</v>
      </c>
      <c r="F52" s="336">
        <v>235970</v>
      </c>
      <c r="G52" s="336">
        <v>261268</v>
      </c>
      <c r="H52" s="337">
        <v>278373</v>
      </c>
      <c r="I52" s="65">
        <v>278373</v>
      </c>
      <c r="J52" s="65">
        <v>278373</v>
      </c>
    </row>
    <row r="53" spans="1:10" x14ac:dyDescent="0.25">
      <c r="A53" s="346">
        <v>312012</v>
      </c>
      <c r="B53" s="333">
        <v>111</v>
      </c>
      <c r="C53" s="334" t="s">
        <v>35</v>
      </c>
      <c r="D53" s="64">
        <v>4000.78</v>
      </c>
      <c r="E53" s="64">
        <v>4103</v>
      </c>
      <c r="F53" s="336">
        <v>4128</v>
      </c>
      <c r="G53" s="336">
        <v>4205</v>
      </c>
      <c r="H53" s="337">
        <v>4205</v>
      </c>
      <c r="I53" s="65">
        <v>4205</v>
      </c>
      <c r="J53" s="65">
        <v>4205</v>
      </c>
    </row>
    <row r="54" spans="1:10" x14ac:dyDescent="0.25">
      <c r="A54" s="346">
        <v>312012</v>
      </c>
      <c r="B54" s="333">
        <v>111</v>
      </c>
      <c r="C54" s="334" t="s">
        <v>36</v>
      </c>
      <c r="D54" s="64">
        <v>160.94999999999999</v>
      </c>
      <c r="E54" s="64">
        <v>163</v>
      </c>
      <c r="F54" s="336">
        <v>160</v>
      </c>
      <c r="G54" s="336">
        <v>165</v>
      </c>
      <c r="H54" s="337">
        <v>165</v>
      </c>
      <c r="I54" s="65">
        <v>165</v>
      </c>
      <c r="J54" s="65">
        <v>165</v>
      </c>
    </row>
    <row r="55" spans="1:10" x14ac:dyDescent="0.25">
      <c r="A55" s="346">
        <v>312012</v>
      </c>
      <c r="B55" s="333">
        <v>111</v>
      </c>
      <c r="C55" s="334" t="s">
        <v>40</v>
      </c>
      <c r="D55" s="64">
        <v>567.27</v>
      </c>
      <c r="E55" s="64">
        <v>603</v>
      </c>
      <c r="F55" s="336">
        <v>600</v>
      </c>
      <c r="G55" s="336">
        <v>572</v>
      </c>
      <c r="H55" s="337">
        <v>572</v>
      </c>
      <c r="I55" s="65">
        <v>572</v>
      </c>
      <c r="J55" s="65">
        <v>572</v>
      </c>
    </row>
    <row r="56" spans="1:10" x14ac:dyDescent="0.25">
      <c r="A56" s="346">
        <v>312012</v>
      </c>
      <c r="B56" s="333"/>
      <c r="C56" s="334" t="s">
        <v>412</v>
      </c>
      <c r="D56" s="64">
        <v>0</v>
      </c>
      <c r="E56" s="64">
        <v>0</v>
      </c>
      <c r="F56" s="336">
        <v>0</v>
      </c>
      <c r="G56" s="336">
        <v>2020</v>
      </c>
      <c r="H56" s="337">
        <v>2020</v>
      </c>
      <c r="I56" s="65">
        <v>2020</v>
      </c>
      <c r="J56" s="65">
        <v>2020</v>
      </c>
    </row>
    <row r="57" spans="1:10" x14ac:dyDescent="0.25">
      <c r="A57" s="346">
        <v>312012</v>
      </c>
      <c r="B57" s="333">
        <v>111</v>
      </c>
      <c r="C57" s="334" t="s">
        <v>41</v>
      </c>
      <c r="D57" s="64">
        <v>2333</v>
      </c>
      <c r="E57" s="64">
        <v>2604</v>
      </c>
      <c r="F57" s="336">
        <v>2441</v>
      </c>
      <c r="G57" s="336">
        <v>3589</v>
      </c>
      <c r="H57" s="337">
        <v>3589</v>
      </c>
      <c r="I57" s="65">
        <v>3589</v>
      </c>
      <c r="J57" s="65">
        <v>3589</v>
      </c>
    </row>
    <row r="58" spans="1:10" x14ac:dyDescent="0.25">
      <c r="A58" s="346">
        <v>312012</v>
      </c>
      <c r="B58" s="333">
        <v>111</v>
      </c>
      <c r="C58" s="334" t="s">
        <v>44</v>
      </c>
      <c r="D58" s="342">
        <v>0</v>
      </c>
      <c r="E58" s="342">
        <v>0</v>
      </c>
      <c r="F58" s="336">
        <v>0</v>
      </c>
      <c r="G58" s="336">
        <v>40</v>
      </c>
      <c r="H58" s="337">
        <v>40</v>
      </c>
      <c r="I58" s="65">
        <v>40</v>
      </c>
      <c r="J58" s="65">
        <v>40</v>
      </c>
    </row>
    <row r="59" spans="1:10" x14ac:dyDescent="0.25">
      <c r="A59" s="346">
        <v>312012</v>
      </c>
      <c r="B59" s="333" t="s">
        <v>45</v>
      </c>
      <c r="C59" s="334" t="s">
        <v>46</v>
      </c>
      <c r="D59" s="64">
        <v>121.29</v>
      </c>
      <c r="E59" s="64">
        <v>0</v>
      </c>
      <c r="F59" s="64">
        <v>0</v>
      </c>
      <c r="G59" s="64">
        <v>0</v>
      </c>
      <c r="H59" s="337">
        <v>0</v>
      </c>
      <c r="I59" s="65">
        <v>0</v>
      </c>
      <c r="J59" s="65">
        <v>0</v>
      </c>
    </row>
    <row r="60" spans="1:10" x14ac:dyDescent="0.25">
      <c r="A60" s="346">
        <v>312012</v>
      </c>
      <c r="B60" s="333" t="s">
        <v>47</v>
      </c>
      <c r="C60" s="334" t="s">
        <v>48</v>
      </c>
      <c r="D60" s="64">
        <v>21.4</v>
      </c>
      <c r="E60" s="64">
        <v>0</v>
      </c>
      <c r="F60" s="64">
        <v>0</v>
      </c>
      <c r="G60" s="64">
        <v>0</v>
      </c>
      <c r="H60" s="337">
        <v>0</v>
      </c>
      <c r="I60" s="65">
        <v>0</v>
      </c>
      <c r="J60" s="65">
        <v>0</v>
      </c>
    </row>
    <row r="61" spans="1:10" x14ac:dyDescent="0.25">
      <c r="A61" s="346">
        <v>312012</v>
      </c>
      <c r="B61" s="333" t="s">
        <v>49</v>
      </c>
      <c r="C61" s="334" t="s">
        <v>50</v>
      </c>
      <c r="D61" s="64">
        <v>781.23</v>
      </c>
      <c r="E61" s="64">
        <v>0</v>
      </c>
      <c r="F61" s="64">
        <v>0</v>
      </c>
      <c r="G61" s="64">
        <v>0</v>
      </c>
      <c r="H61" s="337">
        <v>0</v>
      </c>
      <c r="I61" s="65">
        <v>0</v>
      </c>
      <c r="J61" s="65">
        <v>0</v>
      </c>
    </row>
    <row r="62" spans="1:10" x14ac:dyDescent="0.25">
      <c r="A62" s="346">
        <v>312012</v>
      </c>
      <c r="B62" s="333" t="s">
        <v>51</v>
      </c>
      <c r="C62" s="334" t="s">
        <v>52</v>
      </c>
      <c r="D62" s="64">
        <v>137.85</v>
      </c>
      <c r="E62" s="64">
        <v>0</v>
      </c>
      <c r="F62" s="64">
        <v>0</v>
      </c>
      <c r="G62" s="64">
        <v>0</v>
      </c>
      <c r="H62" s="337">
        <v>0</v>
      </c>
      <c r="I62" s="65">
        <v>0</v>
      </c>
      <c r="J62" s="65">
        <v>0</v>
      </c>
    </row>
    <row r="63" spans="1:10" ht="15.75" x14ac:dyDescent="0.25">
      <c r="A63" s="223" t="s">
        <v>53</v>
      </c>
      <c r="B63" s="224"/>
      <c r="C63" s="225"/>
      <c r="D63" s="226">
        <f t="shared" ref="D63:J63" si="0">SUM(D7:D62)</f>
        <v>1373651</v>
      </c>
      <c r="E63" s="226">
        <f t="shared" si="0"/>
        <v>1552323</v>
      </c>
      <c r="F63" s="206">
        <f t="shared" si="0"/>
        <v>1471989</v>
      </c>
      <c r="G63" s="206">
        <f>SUM(G7:G62)</f>
        <v>1603994</v>
      </c>
      <c r="H63" s="283">
        <f>SUM(H7:H62)</f>
        <v>1592774</v>
      </c>
      <c r="I63" s="226">
        <f t="shared" si="0"/>
        <v>1594474</v>
      </c>
      <c r="J63" s="226">
        <f t="shared" si="0"/>
        <v>1593274</v>
      </c>
    </row>
    <row r="64" spans="1:10" x14ac:dyDescent="0.25">
      <c r="A64" s="30"/>
      <c r="B64" s="31"/>
      <c r="C64" s="32"/>
      <c r="D64" s="33"/>
      <c r="E64" s="33"/>
      <c r="F64" s="31"/>
      <c r="G64" s="31"/>
      <c r="H64" s="31"/>
      <c r="I64" s="34"/>
      <c r="J64" s="66"/>
    </row>
    <row r="65" spans="1:10" x14ac:dyDescent="0.25">
      <c r="A65" s="346">
        <v>233001</v>
      </c>
      <c r="B65" s="333">
        <v>43</v>
      </c>
      <c r="C65" s="334" t="s">
        <v>55</v>
      </c>
      <c r="D65" s="357">
        <v>1258</v>
      </c>
      <c r="E65" s="357">
        <v>0</v>
      </c>
      <c r="F65" s="336">
        <v>0</v>
      </c>
      <c r="G65" s="336">
        <v>1400</v>
      </c>
      <c r="H65" s="337">
        <v>0</v>
      </c>
      <c r="I65" s="65">
        <v>0</v>
      </c>
      <c r="J65" s="65">
        <v>0</v>
      </c>
    </row>
    <row r="66" spans="1:10" x14ac:dyDescent="0.25">
      <c r="A66" s="346">
        <v>321</v>
      </c>
      <c r="B66" s="333" t="s">
        <v>56</v>
      </c>
      <c r="C66" s="334" t="s">
        <v>57</v>
      </c>
      <c r="D66" s="64">
        <v>656727.65</v>
      </c>
      <c r="E66" s="64">
        <v>131718</v>
      </c>
      <c r="F66" s="336">
        <v>0</v>
      </c>
      <c r="G66" s="336">
        <v>0</v>
      </c>
      <c r="H66" s="337">
        <v>0</v>
      </c>
      <c r="I66" s="65">
        <v>0</v>
      </c>
      <c r="J66" s="65">
        <v>0</v>
      </c>
    </row>
    <row r="67" spans="1:10" x14ac:dyDescent="0.25">
      <c r="A67" s="346">
        <v>321</v>
      </c>
      <c r="B67" s="333" t="s">
        <v>56</v>
      </c>
      <c r="C67" s="334" t="s">
        <v>407</v>
      </c>
      <c r="D67" s="357">
        <v>0</v>
      </c>
      <c r="E67" s="357">
        <v>299318</v>
      </c>
      <c r="F67" s="336">
        <v>0</v>
      </c>
      <c r="G67" s="336">
        <v>0</v>
      </c>
      <c r="H67" s="337">
        <v>0</v>
      </c>
      <c r="I67" s="65">
        <v>0</v>
      </c>
      <c r="J67" s="65">
        <v>0</v>
      </c>
    </row>
    <row r="68" spans="1:10" x14ac:dyDescent="0.25">
      <c r="A68" s="346">
        <v>321</v>
      </c>
      <c r="B68" s="333"/>
      <c r="C68" s="334" t="s">
        <v>415</v>
      </c>
      <c r="D68" s="357">
        <v>0</v>
      </c>
      <c r="E68" s="357">
        <v>0</v>
      </c>
      <c r="F68" s="336">
        <v>0</v>
      </c>
      <c r="G68" s="336">
        <v>2000</v>
      </c>
      <c r="H68" s="337">
        <v>0</v>
      </c>
      <c r="I68" s="65">
        <v>0</v>
      </c>
      <c r="J68" s="65">
        <v>0</v>
      </c>
    </row>
    <row r="69" spans="1:10" x14ac:dyDescent="0.25">
      <c r="A69" s="346">
        <v>322001</v>
      </c>
      <c r="B69" s="333"/>
      <c r="C69" s="334" t="s">
        <v>414</v>
      </c>
      <c r="D69" s="357">
        <v>0</v>
      </c>
      <c r="E69" s="357">
        <v>5600</v>
      </c>
      <c r="F69" s="336">
        <v>0</v>
      </c>
      <c r="G69" s="336">
        <v>5000</v>
      </c>
      <c r="H69" s="337">
        <v>30000</v>
      </c>
      <c r="I69" s="65">
        <v>0</v>
      </c>
      <c r="J69" s="65">
        <v>0</v>
      </c>
    </row>
    <row r="70" spans="1:10" ht="15.75" x14ac:dyDescent="0.25">
      <c r="A70" s="223" t="s">
        <v>58</v>
      </c>
      <c r="B70" s="224"/>
      <c r="C70" s="225"/>
      <c r="D70" s="226">
        <f t="shared" ref="D70:J70" si="1">SUM(D65:D69)</f>
        <v>657985.65</v>
      </c>
      <c r="E70" s="226">
        <f t="shared" si="1"/>
        <v>436636</v>
      </c>
      <c r="F70" s="226">
        <f t="shared" si="1"/>
        <v>0</v>
      </c>
      <c r="G70" s="226">
        <f t="shared" si="1"/>
        <v>8400</v>
      </c>
      <c r="H70" s="284">
        <f t="shared" si="1"/>
        <v>30000</v>
      </c>
      <c r="I70" s="226">
        <f t="shared" si="1"/>
        <v>0</v>
      </c>
      <c r="J70" s="226">
        <f t="shared" si="1"/>
        <v>0</v>
      </c>
    </row>
    <row r="71" spans="1:10" ht="15.75" x14ac:dyDescent="0.25">
      <c r="A71" s="232"/>
      <c r="B71" s="233"/>
      <c r="C71" s="234"/>
      <c r="D71" s="231"/>
      <c r="E71" s="231"/>
      <c r="F71" s="235"/>
      <c r="G71" s="235"/>
      <c r="H71" s="292"/>
      <c r="I71" s="231"/>
      <c r="J71" s="231"/>
    </row>
    <row r="72" spans="1:10" x14ac:dyDescent="0.25">
      <c r="A72" s="317">
        <v>453000</v>
      </c>
      <c r="B72" s="330">
        <v>41</v>
      </c>
      <c r="C72" s="331" t="s">
        <v>59</v>
      </c>
      <c r="D72" s="358">
        <v>140000</v>
      </c>
      <c r="E72" s="358">
        <v>27758</v>
      </c>
      <c r="F72" s="359">
        <v>119881</v>
      </c>
      <c r="G72" s="359">
        <v>0</v>
      </c>
      <c r="H72" s="360">
        <v>0</v>
      </c>
      <c r="I72" s="65">
        <v>0</v>
      </c>
      <c r="J72" s="65">
        <v>0</v>
      </c>
    </row>
    <row r="73" spans="1:10" x14ac:dyDescent="0.25">
      <c r="A73" s="317">
        <v>453</v>
      </c>
      <c r="B73" s="330" t="s">
        <v>60</v>
      </c>
      <c r="C73" s="331" t="s">
        <v>61</v>
      </c>
      <c r="D73" s="358">
        <v>7957</v>
      </c>
      <c r="E73" s="358">
        <v>0</v>
      </c>
      <c r="F73" s="359">
        <v>0</v>
      </c>
      <c r="G73" s="359">
        <v>0</v>
      </c>
      <c r="H73" s="360">
        <v>0</v>
      </c>
      <c r="I73" s="65">
        <v>0</v>
      </c>
      <c r="J73" s="65">
        <v>0</v>
      </c>
    </row>
    <row r="74" spans="1:10" x14ac:dyDescent="0.25">
      <c r="A74" s="317">
        <v>453</v>
      </c>
      <c r="B74" s="330"/>
      <c r="C74" s="331" t="s">
        <v>367</v>
      </c>
      <c r="D74" s="358">
        <v>0</v>
      </c>
      <c r="E74" s="358">
        <v>5336</v>
      </c>
      <c r="F74" s="359">
        <v>0</v>
      </c>
      <c r="G74" s="359">
        <v>0</v>
      </c>
      <c r="H74" s="360">
        <v>0</v>
      </c>
      <c r="I74" s="65">
        <v>0</v>
      </c>
      <c r="J74" s="65">
        <v>0</v>
      </c>
    </row>
    <row r="75" spans="1:10" x14ac:dyDescent="0.25">
      <c r="A75" s="317">
        <v>453</v>
      </c>
      <c r="B75" s="330"/>
      <c r="C75" s="331" t="s">
        <v>416</v>
      </c>
      <c r="D75" s="358">
        <v>0</v>
      </c>
      <c r="E75" s="358">
        <v>0</v>
      </c>
      <c r="F75" s="359">
        <v>0</v>
      </c>
      <c r="G75" s="359">
        <v>4421</v>
      </c>
      <c r="H75" s="360">
        <v>0</v>
      </c>
      <c r="I75" s="65">
        <v>0</v>
      </c>
      <c r="J75" s="65">
        <v>0</v>
      </c>
    </row>
    <row r="76" spans="1:10" x14ac:dyDescent="0.25">
      <c r="A76" s="346">
        <v>454001</v>
      </c>
      <c r="B76" s="333">
        <v>41</v>
      </c>
      <c r="C76" s="334" t="s">
        <v>62</v>
      </c>
      <c r="D76" s="357">
        <v>93170</v>
      </c>
      <c r="E76" s="357">
        <v>0</v>
      </c>
      <c r="F76" s="336">
        <v>20000</v>
      </c>
      <c r="G76" s="336">
        <v>21180</v>
      </c>
      <c r="H76" s="337">
        <v>192143</v>
      </c>
      <c r="I76" s="65">
        <v>0</v>
      </c>
      <c r="J76" s="65">
        <v>0</v>
      </c>
    </row>
    <row r="77" spans="1:10" x14ac:dyDescent="0.25">
      <c r="A77" s="346">
        <v>513001</v>
      </c>
      <c r="B77" s="333">
        <v>52</v>
      </c>
      <c r="C77" s="334" t="s">
        <v>468</v>
      </c>
      <c r="D77" s="357">
        <v>150000</v>
      </c>
      <c r="E77" s="357">
        <v>0</v>
      </c>
      <c r="F77" s="336">
        <v>0</v>
      </c>
      <c r="G77" s="336">
        <v>0</v>
      </c>
      <c r="H77" s="337">
        <v>200000</v>
      </c>
      <c r="I77" s="65">
        <v>0</v>
      </c>
      <c r="J77" s="65">
        <v>0</v>
      </c>
    </row>
    <row r="78" spans="1:10" ht="15.75" x14ac:dyDescent="0.25">
      <c r="A78" s="223" t="s">
        <v>63</v>
      </c>
      <c r="B78" s="224"/>
      <c r="C78" s="225"/>
      <c r="D78" s="226">
        <f t="shared" ref="D78:J78" si="2">SUM(D72:D77)</f>
        <v>391127</v>
      </c>
      <c r="E78" s="226">
        <f t="shared" si="2"/>
        <v>33094</v>
      </c>
      <c r="F78" s="206">
        <f t="shared" si="2"/>
        <v>139881</v>
      </c>
      <c r="G78" s="206">
        <f t="shared" si="2"/>
        <v>25601</v>
      </c>
      <c r="H78" s="283">
        <f t="shared" si="2"/>
        <v>392143</v>
      </c>
      <c r="I78" s="226">
        <f t="shared" si="2"/>
        <v>0</v>
      </c>
      <c r="J78" s="226">
        <f t="shared" si="2"/>
        <v>0</v>
      </c>
    </row>
    <row r="79" spans="1:10" ht="15.75" x14ac:dyDescent="0.25">
      <c r="A79" s="242"/>
      <c r="B79" s="233"/>
      <c r="C79" s="234"/>
      <c r="D79" s="231"/>
      <c r="E79" s="231"/>
      <c r="F79" s="235"/>
      <c r="G79" s="235"/>
      <c r="H79" s="292"/>
      <c r="I79" s="230"/>
      <c r="J79" s="230"/>
    </row>
    <row r="80" spans="1:10" ht="15.75" x14ac:dyDescent="0.25">
      <c r="A80" s="431" t="s">
        <v>347</v>
      </c>
      <c r="B80" s="432"/>
      <c r="C80" s="431"/>
      <c r="D80" s="236">
        <v>9718</v>
      </c>
      <c r="E80" s="236">
        <v>7171</v>
      </c>
      <c r="F80" s="237">
        <v>1100</v>
      </c>
      <c r="G80" s="237">
        <v>8068</v>
      </c>
      <c r="H80" s="285">
        <v>29375</v>
      </c>
      <c r="I80" s="238">
        <v>29375</v>
      </c>
      <c r="J80" s="238">
        <v>29375</v>
      </c>
    </row>
    <row r="81" spans="1:10" ht="15.75" x14ac:dyDescent="0.25">
      <c r="A81" s="239" t="s">
        <v>348</v>
      </c>
      <c r="B81" s="240"/>
      <c r="C81" s="241"/>
      <c r="D81" s="236">
        <v>1969</v>
      </c>
      <c r="E81" s="236">
        <v>0</v>
      </c>
      <c r="F81" s="237">
        <v>0</v>
      </c>
      <c r="G81" s="237">
        <v>0</v>
      </c>
      <c r="H81" s="285">
        <v>0</v>
      </c>
      <c r="I81" s="238">
        <v>0</v>
      </c>
      <c r="J81" s="238">
        <v>0</v>
      </c>
    </row>
    <row r="82" spans="1:10" ht="15.75" x14ac:dyDescent="0.25">
      <c r="A82" s="218" t="s">
        <v>356</v>
      </c>
      <c r="B82" s="219"/>
      <c r="C82" s="220"/>
      <c r="D82" s="221">
        <f t="shared" ref="D82:J82" si="3">SUM(D80:D81)</f>
        <v>11687</v>
      </c>
      <c r="E82" s="221">
        <f t="shared" si="3"/>
        <v>7171</v>
      </c>
      <c r="F82" s="222">
        <f t="shared" si="3"/>
        <v>1100</v>
      </c>
      <c r="G82" s="222">
        <f t="shared" si="3"/>
        <v>8068</v>
      </c>
      <c r="H82" s="283">
        <f t="shared" si="3"/>
        <v>29375</v>
      </c>
      <c r="I82" s="221">
        <f t="shared" si="3"/>
        <v>29375</v>
      </c>
      <c r="J82" s="222">
        <f t="shared" si="3"/>
        <v>29375</v>
      </c>
    </row>
    <row r="83" spans="1:10" x14ac:dyDescent="0.25">
      <c r="A83" s="70"/>
      <c r="B83" s="71"/>
      <c r="C83" s="72"/>
      <c r="D83" s="73"/>
      <c r="E83" s="73"/>
      <c r="F83" s="74"/>
      <c r="G83" s="74"/>
      <c r="H83" s="74"/>
      <c r="I83" s="75"/>
      <c r="J83" s="75"/>
    </row>
    <row r="84" spans="1:10" x14ac:dyDescent="0.25">
      <c r="A84" s="436" t="s">
        <v>64</v>
      </c>
      <c r="B84" s="435"/>
      <c r="C84" s="436"/>
      <c r="D84" s="207">
        <f>SUM(D63)</f>
        <v>1373651</v>
      </c>
      <c r="E84" s="207">
        <f>E63</f>
        <v>1552323</v>
      </c>
      <c r="F84" s="208">
        <f>SUM(F63)</f>
        <v>1471989</v>
      </c>
      <c r="G84" s="208">
        <f>SUM(G63)</f>
        <v>1603994</v>
      </c>
      <c r="H84" s="286">
        <f>SUM(H63)</f>
        <v>1592774</v>
      </c>
      <c r="I84" s="207">
        <f>SUM(I63)</f>
        <v>1594474</v>
      </c>
      <c r="J84" s="207">
        <f>SUM(J63)</f>
        <v>1593274</v>
      </c>
    </row>
    <row r="85" spans="1:10" x14ac:dyDescent="0.25">
      <c r="A85" s="209" t="s">
        <v>65</v>
      </c>
      <c r="B85" s="210"/>
      <c r="C85" s="211"/>
      <c r="D85" s="207">
        <f>SUM(D70)</f>
        <v>657985.65</v>
      </c>
      <c r="E85" s="207">
        <f>E70</f>
        <v>436636</v>
      </c>
      <c r="F85" s="208">
        <f>SUM(F70)</f>
        <v>0</v>
      </c>
      <c r="G85" s="208">
        <f>SUM(G70)</f>
        <v>8400</v>
      </c>
      <c r="H85" s="286">
        <f>SUM(H70)</f>
        <v>30000</v>
      </c>
      <c r="I85" s="207">
        <f>SUM(I70)</f>
        <v>0</v>
      </c>
      <c r="J85" s="207">
        <f>SUM(J70)</f>
        <v>0</v>
      </c>
    </row>
    <row r="86" spans="1:10" x14ac:dyDescent="0.25">
      <c r="A86" s="209" t="s">
        <v>66</v>
      </c>
      <c r="B86" s="210"/>
      <c r="C86" s="211"/>
      <c r="D86" s="207">
        <f>SUM(D78)</f>
        <v>391127</v>
      </c>
      <c r="E86" s="207">
        <f>E78</f>
        <v>33094</v>
      </c>
      <c r="F86" s="208">
        <f>SUM(F78)</f>
        <v>139881</v>
      </c>
      <c r="G86" s="208">
        <f>SUM(G78)</f>
        <v>25601</v>
      </c>
      <c r="H86" s="286">
        <f>SUM(H78)</f>
        <v>392143</v>
      </c>
      <c r="I86" s="207">
        <f>SUM(I78)</f>
        <v>0</v>
      </c>
      <c r="J86" s="207">
        <f>SUM(J78)</f>
        <v>0</v>
      </c>
    </row>
    <row r="87" spans="1:10" x14ac:dyDescent="0.25">
      <c r="A87" s="433" t="s">
        <v>357</v>
      </c>
      <c r="B87" s="426"/>
      <c r="C87" s="427"/>
      <c r="D87" s="207">
        <f t="shared" ref="D87:J87" si="4">D82</f>
        <v>11687</v>
      </c>
      <c r="E87" s="207">
        <f t="shared" si="4"/>
        <v>7171</v>
      </c>
      <c r="F87" s="208">
        <f t="shared" si="4"/>
        <v>1100</v>
      </c>
      <c r="G87" s="208">
        <f t="shared" si="4"/>
        <v>8068</v>
      </c>
      <c r="H87" s="286">
        <f t="shared" si="4"/>
        <v>29375</v>
      </c>
      <c r="I87" s="207">
        <f t="shared" si="4"/>
        <v>29375</v>
      </c>
      <c r="J87" s="207">
        <f t="shared" si="4"/>
        <v>29375</v>
      </c>
    </row>
    <row r="88" spans="1:10" ht="15.75" x14ac:dyDescent="0.25">
      <c r="A88" s="246" t="s">
        <v>67</v>
      </c>
      <c r="B88" s="247"/>
      <c r="C88" s="248"/>
      <c r="D88" s="244">
        <f t="shared" ref="D88:J88" si="5">SUM(D84:D87)</f>
        <v>2434450.65</v>
      </c>
      <c r="E88" s="244">
        <f t="shared" si="5"/>
        <v>2029224</v>
      </c>
      <c r="F88" s="244">
        <f t="shared" si="5"/>
        <v>1612970</v>
      </c>
      <c r="G88" s="244">
        <f t="shared" si="5"/>
        <v>1646063</v>
      </c>
      <c r="H88" s="284">
        <f>SUM(H84:H87)</f>
        <v>2044292</v>
      </c>
      <c r="I88" s="244">
        <f t="shared" si="5"/>
        <v>1623849</v>
      </c>
      <c r="J88" s="244">
        <f t="shared" si="5"/>
        <v>1622649</v>
      </c>
    </row>
    <row r="89" spans="1:10" ht="15.75" x14ac:dyDescent="0.25">
      <c r="A89" s="212"/>
      <c r="B89" s="213"/>
      <c r="C89" s="214"/>
      <c r="D89" s="215"/>
      <c r="E89" s="215"/>
      <c r="F89" s="213"/>
      <c r="G89" s="213"/>
      <c r="H89" s="213"/>
      <c r="I89" s="216"/>
      <c r="J89" s="217"/>
    </row>
    <row r="90" spans="1:10" x14ac:dyDescent="0.25">
      <c r="A90" s="80" t="s">
        <v>69</v>
      </c>
      <c r="B90" s="81"/>
      <c r="C90" s="82" t="s">
        <v>70</v>
      </c>
      <c r="D90" s="83"/>
      <c r="E90" s="83"/>
      <c r="F90" s="84"/>
      <c r="G90" s="84"/>
      <c r="H90" s="293"/>
      <c r="I90" s="66"/>
      <c r="J90" s="85"/>
    </row>
    <row r="91" spans="1:10" x14ac:dyDescent="0.25">
      <c r="A91" s="346">
        <v>610</v>
      </c>
      <c r="B91" s="333">
        <v>41</v>
      </c>
      <c r="C91" s="348" t="s">
        <v>71</v>
      </c>
      <c r="D91" s="335">
        <v>174577</v>
      </c>
      <c r="E91" s="335">
        <v>190411</v>
      </c>
      <c r="F91" s="336">
        <v>214550</v>
      </c>
      <c r="G91" s="336">
        <v>212691</v>
      </c>
      <c r="H91" s="337">
        <v>223500</v>
      </c>
      <c r="I91" s="65">
        <v>223500</v>
      </c>
      <c r="J91" s="65">
        <v>230980</v>
      </c>
    </row>
    <row r="92" spans="1:10" x14ac:dyDescent="0.25">
      <c r="A92" s="346">
        <v>620</v>
      </c>
      <c r="B92" s="333">
        <v>41</v>
      </c>
      <c r="C92" s="334" t="s">
        <v>72</v>
      </c>
      <c r="D92" s="342">
        <v>68921</v>
      </c>
      <c r="E92" s="342">
        <v>73335</v>
      </c>
      <c r="F92" s="336">
        <v>74640</v>
      </c>
      <c r="G92" s="336">
        <v>74640</v>
      </c>
      <c r="H92" s="337">
        <v>80100</v>
      </c>
      <c r="I92" s="65">
        <v>80100</v>
      </c>
      <c r="J92" s="65">
        <v>80100</v>
      </c>
    </row>
    <row r="93" spans="1:10" x14ac:dyDescent="0.25">
      <c r="A93" s="346">
        <v>631001</v>
      </c>
      <c r="B93" s="333">
        <v>41</v>
      </c>
      <c r="C93" s="334" t="s">
        <v>73</v>
      </c>
      <c r="D93" s="342">
        <v>378</v>
      </c>
      <c r="E93" s="342">
        <v>190</v>
      </c>
      <c r="F93" s="336">
        <v>400</v>
      </c>
      <c r="G93" s="336">
        <v>400</v>
      </c>
      <c r="H93" s="337">
        <v>400</v>
      </c>
      <c r="I93" s="65">
        <v>400</v>
      </c>
      <c r="J93" s="65">
        <v>400</v>
      </c>
    </row>
    <row r="94" spans="1:10" x14ac:dyDescent="0.25">
      <c r="A94" s="346">
        <v>631001</v>
      </c>
      <c r="B94" s="333">
        <v>41</v>
      </c>
      <c r="C94" s="334" t="s">
        <v>74</v>
      </c>
      <c r="D94" s="342">
        <v>49</v>
      </c>
      <c r="E94" s="342">
        <v>0</v>
      </c>
      <c r="F94" s="336">
        <v>100</v>
      </c>
      <c r="G94" s="336">
        <v>100</v>
      </c>
      <c r="H94" s="337">
        <v>100</v>
      </c>
      <c r="I94" s="65">
        <v>100</v>
      </c>
      <c r="J94" s="65">
        <v>100</v>
      </c>
    </row>
    <row r="95" spans="1:10" x14ac:dyDescent="0.25">
      <c r="A95" s="346">
        <v>632001</v>
      </c>
      <c r="B95" s="333">
        <v>41</v>
      </c>
      <c r="C95" s="334" t="s">
        <v>75</v>
      </c>
      <c r="D95" s="342">
        <v>4444</v>
      </c>
      <c r="E95" s="342">
        <v>5081</v>
      </c>
      <c r="F95" s="336">
        <v>5000</v>
      </c>
      <c r="G95" s="336">
        <v>5000</v>
      </c>
      <c r="H95" s="337">
        <v>5000</v>
      </c>
      <c r="I95" s="65">
        <v>5000</v>
      </c>
      <c r="J95" s="65">
        <v>5000</v>
      </c>
    </row>
    <row r="96" spans="1:10" x14ac:dyDescent="0.25">
      <c r="A96" s="346">
        <v>632002</v>
      </c>
      <c r="B96" s="333">
        <v>41</v>
      </c>
      <c r="C96" s="334" t="s">
        <v>76</v>
      </c>
      <c r="D96" s="342">
        <v>51</v>
      </c>
      <c r="E96" s="342">
        <v>62</v>
      </c>
      <c r="F96" s="336">
        <v>80</v>
      </c>
      <c r="G96" s="336">
        <v>80</v>
      </c>
      <c r="H96" s="337">
        <v>80</v>
      </c>
      <c r="I96" s="65">
        <v>80</v>
      </c>
      <c r="J96" s="65">
        <v>80</v>
      </c>
    </row>
    <row r="97" spans="1:10" x14ac:dyDescent="0.25">
      <c r="A97" s="346">
        <v>632003</v>
      </c>
      <c r="B97" s="333">
        <v>41</v>
      </c>
      <c r="C97" s="334" t="s">
        <v>445</v>
      </c>
      <c r="D97" s="342">
        <v>6346</v>
      </c>
      <c r="E97" s="342">
        <v>7839</v>
      </c>
      <c r="F97" s="336">
        <v>11000</v>
      </c>
      <c r="G97" s="336">
        <v>6500</v>
      </c>
      <c r="H97" s="337">
        <v>3000</v>
      </c>
      <c r="I97" s="65">
        <v>3000</v>
      </c>
      <c r="J97" s="65">
        <v>3000</v>
      </c>
    </row>
    <row r="98" spans="1:10" x14ac:dyDescent="0.25">
      <c r="A98" s="346">
        <v>632004</v>
      </c>
      <c r="B98" s="333">
        <v>41</v>
      </c>
      <c r="C98" s="334" t="s">
        <v>77</v>
      </c>
      <c r="D98" s="342">
        <v>2720</v>
      </c>
      <c r="E98" s="342">
        <v>662</v>
      </c>
      <c r="F98" s="336">
        <v>1100</v>
      </c>
      <c r="G98" s="336">
        <v>1000</v>
      </c>
      <c r="H98" s="337">
        <v>1100</v>
      </c>
      <c r="I98" s="65">
        <v>1100</v>
      </c>
      <c r="J98" s="65">
        <v>1100</v>
      </c>
    </row>
    <row r="99" spans="1:10" x14ac:dyDescent="0.25">
      <c r="A99" s="346">
        <v>632005</v>
      </c>
      <c r="B99" s="333"/>
      <c r="C99" s="334" t="s">
        <v>446</v>
      </c>
      <c r="D99" s="342">
        <v>0</v>
      </c>
      <c r="E99" s="342">
        <v>0</v>
      </c>
      <c r="F99" s="336">
        <v>0</v>
      </c>
      <c r="G99" s="336">
        <v>0</v>
      </c>
      <c r="H99" s="337">
        <v>3200</v>
      </c>
      <c r="I99" s="65">
        <v>3200</v>
      </c>
      <c r="J99" s="65">
        <v>3200</v>
      </c>
    </row>
    <row r="100" spans="1:10" x14ac:dyDescent="0.25">
      <c r="A100" s="346">
        <v>633001</v>
      </c>
      <c r="B100" s="333">
        <v>41</v>
      </c>
      <c r="C100" s="334" t="s">
        <v>78</v>
      </c>
      <c r="D100" s="342">
        <v>573</v>
      </c>
      <c r="E100" s="342">
        <v>2217</v>
      </c>
      <c r="F100" s="336">
        <v>7000</v>
      </c>
      <c r="G100" s="336">
        <v>7000</v>
      </c>
      <c r="H100" s="337">
        <v>6000</v>
      </c>
      <c r="I100" s="65">
        <v>1000</v>
      </c>
      <c r="J100" s="65">
        <v>1000</v>
      </c>
    </row>
    <row r="101" spans="1:10" x14ac:dyDescent="0.25">
      <c r="A101" s="346">
        <v>633002</v>
      </c>
      <c r="B101" s="333">
        <v>41</v>
      </c>
      <c r="C101" s="334" t="s">
        <v>79</v>
      </c>
      <c r="D101" s="342">
        <v>1090</v>
      </c>
      <c r="E101" s="342">
        <v>2319</v>
      </c>
      <c r="F101" s="336">
        <v>500</v>
      </c>
      <c r="G101" s="336">
        <v>0</v>
      </c>
      <c r="H101" s="337">
        <v>500</v>
      </c>
      <c r="I101" s="65">
        <v>450</v>
      </c>
      <c r="J101" s="65">
        <v>500</v>
      </c>
    </row>
    <row r="102" spans="1:10" x14ac:dyDescent="0.25">
      <c r="A102" s="346">
        <v>633004</v>
      </c>
      <c r="B102" s="333">
        <v>41</v>
      </c>
      <c r="C102" s="334" t="s">
        <v>80</v>
      </c>
      <c r="D102" s="342">
        <v>899</v>
      </c>
      <c r="E102" s="342">
        <v>657</v>
      </c>
      <c r="F102" s="336">
        <v>3700</v>
      </c>
      <c r="G102" s="336">
        <v>1500</v>
      </c>
      <c r="H102" s="337">
        <v>1000</v>
      </c>
      <c r="I102" s="65">
        <v>500</v>
      </c>
      <c r="J102" s="65">
        <v>1500</v>
      </c>
    </row>
    <row r="103" spans="1:10" x14ac:dyDescent="0.25">
      <c r="A103" s="317">
        <v>633006</v>
      </c>
      <c r="B103" s="330">
        <v>41</v>
      </c>
      <c r="C103" s="331" t="s">
        <v>81</v>
      </c>
      <c r="D103" s="361">
        <v>3679</v>
      </c>
      <c r="E103" s="361">
        <v>3257</v>
      </c>
      <c r="F103" s="336">
        <v>5000</v>
      </c>
      <c r="G103" s="336">
        <v>3500</v>
      </c>
      <c r="H103" s="337">
        <v>3500</v>
      </c>
      <c r="I103" s="65">
        <v>3500</v>
      </c>
      <c r="J103" s="65">
        <v>3500</v>
      </c>
    </row>
    <row r="104" spans="1:10" x14ac:dyDescent="0.25">
      <c r="A104" s="317">
        <v>633007</v>
      </c>
      <c r="B104" s="330">
        <v>41</v>
      </c>
      <c r="C104" s="331" t="s">
        <v>82</v>
      </c>
      <c r="D104" s="361">
        <v>0</v>
      </c>
      <c r="E104" s="361">
        <v>0</v>
      </c>
      <c r="F104" s="336">
        <v>200</v>
      </c>
      <c r="G104" s="336">
        <v>300</v>
      </c>
      <c r="H104" s="337">
        <v>0</v>
      </c>
      <c r="I104" s="65">
        <v>0</v>
      </c>
      <c r="J104" s="65">
        <v>0</v>
      </c>
    </row>
    <row r="105" spans="1:10" x14ac:dyDescent="0.25">
      <c r="A105" s="346">
        <v>633009</v>
      </c>
      <c r="B105" s="333">
        <v>41</v>
      </c>
      <c r="C105" s="334" t="s">
        <v>83</v>
      </c>
      <c r="D105" s="342">
        <v>1584</v>
      </c>
      <c r="E105" s="342">
        <v>1134</v>
      </c>
      <c r="F105" s="336">
        <v>1500</v>
      </c>
      <c r="G105" s="336">
        <v>1200</v>
      </c>
      <c r="H105" s="337">
        <v>1200</v>
      </c>
      <c r="I105" s="65">
        <v>1200</v>
      </c>
      <c r="J105" s="65">
        <v>1200</v>
      </c>
    </row>
    <row r="106" spans="1:10" x14ac:dyDescent="0.25">
      <c r="A106" s="346">
        <v>633010</v>
      </c>
      <c r="B106" s="333">
        <v>41</v>
      </c>
      <c r="C106" s="334" t="s">
        <v>84</v>
      </c>
      <c r="D106" s="342">
        <v>610</v>
      </c>
      <c r="E106" s="342">
        <v>700</v>
      </c>
      <c r="F106" s="336">
        <v>600</v>
      </c>
      <c r="G106" s="336">
        <v>600</v>
      </c>
      <c r="H106" s="337">
        <v>700</v>
      </c>
      <c r="I106" s="65">
        <v>700</v>
      </c>
      <c r="J106" s="65">
        <v>700</v>
      </c>
    </row>
    <row r="107" spans="1:10" x14ac:dyDescent="0.25">
      <c r="A107" s="346">
        <v>633013</v>
      </c>
      <c r="B107" s="333">
        <v>41</v>
      </c>
      <c r="C107" s="334" t="s">
        <v>85</v>
      </c>
      <c r="D107" s="342">
        <v>2452</v>
      </c>
      <c r="E107" s="342">
        <v>1094</v>
      </c>
      <c r="F107" s="336">
        <v>3000</v>
      </c>
      <c r="G107" s="336">
        <v>1700</v>
      </c>
      <c r="H107" s="337">
        <v>2500</v>
      </c>
      <c r="I107" s="65">
        <v>1200</v>
      </c>
      <c r="J107" s="65">
        <v>2500</v>
      </c>
    </row>
    <row r="108" spans="1:10" x14ac:dyDescent="0.25">
      <c r="A108" s="346">
        <v>633015</v>
      </c>
      <c r="B108" s="333">
        <v>41</v>
      </c>
      <c r="C108" s="334" t="s">
        <v>86</v>
      </c>
      <c r="D108" s="342">
        <v>2217</v>
      </c>
      <c r="E108" s="342">
        <v>2410</v>
      </c>
      <c r="F108" s="336">
        <v>3000</v>
      </c>
      <c r="G108" s="336">
        <v>3000</v>
      </c>
      <c r="H108" s="337">
        <v>3000</v>
      </c>
      <c r="I108" s="65">
        <v>3000</v>
      </c>
      <c r="J108" s="65">
        <v>3000</v>
      </c>
    </row>
    <row r="109" spans="1:10" x14ac:dyDescent="0.25">
      <c r="A109" s="346">
        <v>633016</v>
      </c>
      <c r="B109" s="333">
        <v>41</v>
      </c>
      <c r="C109" s="331" t="s">
        <v>87</v>
      </c>
      <c r="D109" s="342">
        <v>6324</v>
      </c>
      <c r="E109" s="342">
        <v>4967</v>
      </c>
      <c r="F109" s="336">
        <v>7500</v>
      </c>
      <c r="G109" s="336">
        <v>7500</v>
      </c>
      <c r="H109" s="337">
        <v>7500</v>
      </c>
      <c r="I109" s="65">
        <v>7500</v>
      </c>
      <c r="J109" s="65">
        <v>7500</v>
      </c>
    </row>
    <row r="110" spans="1:10" x14ac:dyDescent="0.25">
      <c r="A110" s="346">
        <v>634001</v>
      </c>
      <c r="B110" s="333">
        <v>41</v>
      </c>
      <c r="C110" s="334" t="s">
        <v>88</v>
      </c>
      <c r="D110" s="342">
        <v>3113</v>
      </c>
      <c r="E110" s="342">
        <v>2883</v>
      </c>
      <c r="F110" s="336">
        <v>4500</v>
      </c>
      <c r="G110" s="336">
        <v>3300</v>
      </c>
      <c r="H110" s="337">
        <v>3300</v>
      </c>
      <c r="I110" s="65">
        <v>3300</v>
      </c>
      <c r="J110" s="65">
        <v>3300</v>
      </c>
    </row>
    <row r="111" spans="1:10" x14ac:dyDescent="0.25">
      <c r="A111" s="346">
        <v>634002</v>
      </c>
      <c r="B111" s="333">
        <v>41</v>
      </c>
      <c r="C111" s="334" t="s">
        <v>408</v>
      </c>
      <c r="D111" s="342">
        <v>3662</v>
      </c>
      <c r="E111" s="342">
        <v>6419</v>
      </c>
      <c r="F111" s="336">
        <v>4000</v>
      </c>
      <c r="G111" s="336">
        <v>4000</v>
      </c>
      <c r="H111" s="337">
        <v>4000</v>
      </c>
      <c r="I111" s="65">
        <v>4000</v>
      </c>
      <c r="J111" s="65">
        <v>5000</v>
      </c>
    </row>
    <row r="112" spans="1:10" x14ac:dyDescent="0.25">
      <c r="A112" s="346">
        <v>634003</v>
      </c>
      <c r="B112" s="333">
        <v>41</v>
      </c>
      <c r="C112" s="334" t="s">
        <v>89</v>
      </c>
      <c r="D112" s="342">
        <v>1949</v>
      </c>
      <c r="E112" s="342">
        <v>2558</v>
      </c>
      <c r="F112" s="336">
        <v>2000</v>
      </c>
      <c r="G112" s="336">
        <v>2500</v>
      </c>
      <c r="H112" s="337">
        <v>2500</v>
      </c>
      <c r="I112" s="65">
        <v>2500</v>
      </c>
      <c r="J112" s="65">
        <v>2500</v>
      </c>
    </row>
    <row r="113" spans="1:10" x14ac:dyDescent="0.25">
      <c r="A113" s="346">
        <v>634005</v>
      </c>
      <c r="B113" s="333">
        <v>41</v>
      </c>
      <c r="C113" s="334" t="s">
        <v>90</v>
      </c>
      <c r="D113" s="342">
        <v>19</v>
      </c>
      <c r="E113" s="342">
        <v>64</v>
      </c>
      <c r="F113" s="336">
        <v>100</v>
      </c>
      <c r="G113" s="336">
        <v>100</v>
      </c>
      <c r="H113" s="337">
        <v>100</v>
      </c>
      <c r="I113" s="65">
        <v>100</v>
      </c>
      <c r="J113" s="65">
        <v>100</v>
      </c>
    </row>
    <row r="114" spans="1:10" ht="16.5" customHeight="1" x14ac:dyDescent="0.25">
      <c r="A114" s="346">
        <v>635002</v>
      </c>
      <c r="B114" s="333">
        <v>41</v>
      </c>
      <c r="C114" s="334" t="s">
        <v>91</v>
      </c>
      <c r="D114" s="342">
        <v>2181</v>
      </c>
      <c r="E114" s="342">
        <v>3842</v>
      </c>
      <c r="F114" s="336">
        <v>4000</v>
      </c>
      <c r="G114" s="336">
        <v>3000</v>
      </c>
      <c r="H114" s="337">
        <v>3000</v>
      </c>
      <c r="I114" s="65">
        <v>4000</v>
      </c>
      <c r="J114" s="65">
        <v>3000</v>
      </c>
    </row>
    <row r="115" spans="1:10" x14ac:dyDescent="0.25">
      <c r="A115" s="346">
        <v>635004</v>
      </c>
      <c r="B115" s="333">
        <v>41</v>
      </c>
      <c r="C115" s="334" t="s">
        <v>369</v>
      </c>
      <c r="D115" s="342">
        <v>985</v>
      </c>
      <c r="E115" s="342">
        <v>1370</v>
      </c>
      <c r="F115" s="336">
        <v>1200</v>
      </c>
      <c r="G115" s="336">
        <v>1400</v>
      </c>
      <c r="H115" s="337">
        <v>1200</v>
      </c>
      <c r="I115" s="65">
        <v>1200</v>
      </c>
      <c r="J115" s="65">
        <v>1200</v>
      </c>
    </row>
    <row r="116" spans="1:10" x14ac:dyDescent="0.25">
      <c r="A116" s="346">
        <v>635006</v>
      </c>
      <c r="B116" s="333">
        <v>41</v>
      </c>
      <c r="C116" s="331" t="s">
        <v>368</v>
      </c>
      <c r="D116" s="342">
        <v>22266</v>
      </c>
      <c r="E116" s="342">
        <v>7977</v>
      </c>
      <c r="F116" s="336">
        <v>25000</v>
      </c>
      <c r="G116" s="336">
        <v>10000</v>
      </c>
      <c r="H116" s="337">
        <v>10000</v>
      </c>
      <c r="I116" s="65">
        <v>10000</v>
      </c>
      <c r="J116" s="65">
        <v>10000</v>
      </c>
    </row>
    <row r="117" spans="1:10" x14ac:dyDescent="0.25">
      <c r="A117" s="346">
        <v>635009</v>
      </c>
      <c r="B117" s="333"/>
      <c r="C117" s="331" t="s">
        <v>92</v>
      </c>
      <c r="D117" s="342">
        <v>0</v>
      </c>
      <c r="E117" s="342">
        <v>0</v>
      </c>
      <c r="F117" s="336">
        <v>200</v>
      </c>
      <c r="G117" s="336">
        <v>200</v>
      </c>
      <c r="H117" s="337">
        <v>200</v>
      </c>
      <c r="I117" s="65">
        <v>200</v>
      </c>
      <c r="J117" s="65">
        <v>200</v>
      </c>
    </row>
    <row r="118" spans="1:10" x14ac:dyDescent="0.25">
      <c r="A118" s="346">
        <v>635010</v>
      </c>
      <c r="B118" s="333"/>
      <c r="C118" s="331" t="s">
        <v>370</v>
      </c>
      <c r="D118" s="342">
        <v>0</v>
      </c>
      <c r="E118" s="342">
        <v>0</v>
      </c>
      <c r="F118" s="336">
        <v>300</v>
      </c>
      <c r="G118" s="336">
        <v>300</v>
      </c>
      <c r="H118" s="337">
        <v>300</v>
      </c>
      <c r="I118" s="65">
        <v>300</v>
      </c>
      <c r="J118" s="65">
        <v>300</v>
      </c>
    </row>
    <row r="119" spans="1:10" x14ac:dyDescent="0.25">
      <c r="A119" s="346">
        <v>636002</v>
      </c>
      <c r="B119" s="333">
        <v>41</v>
      </c>
      <c r="C119" s="334" t="s">
        <v>93</v>
      </c>
      <c r="D119" s="342">
        <v>1320</v>
      </c>
      <c r="E119" s="342">
        <v>1208</v>
      </c>
      <c r="F119" s="336">
        <v>1250</v>
      </c>
      <c r="G119" s="336">
        <v>1250</v>
      </c>
      <c r="H119" s="337">
        <v>1250</v>
      </c>
      <c r="I119" s="65">
        <v>1250</v>
      </c>
      <c r="J119" s="65">
        <v>1250</v>
      </c>
    </row>
    <row r="120" spans="1:10" x14ac:dyDescent="0.25">
      <c r="A120" s="346">
        <v>637001</v>
      </c>
      <c r="B120" s="333">
        <v>41</v>
      </c>
      <c r="C120" s="334" t="s">
        <v>94</v>
      </c>
      <c r="D120" s="342">
        <v>671</v>
      </c>
      <c r="E120" s="342">
        <v>629</v>
      </c>
      <c r="F120" s="336">
        <v>680</v>
      </c>
      <c r="G120" s="336">
        <v>500</v>
      </c>
      <c r="H120" s="337">
        <v>650</v>
      </c>
      <c r="I120" s="65">
        <v>650</v>
      </c>
      <c r="J120" s="65">
        <v>650</v>
      </c>
    </row>
    <row r="121" spans="1:10" x14ac:dyDescent="0.25">
      <c r="A121" s="346">
        <v>637003</v>
      </c>
      <c r="B121" s="333">
        <v>41</v>
      </c>
      <c r="C121" s="334" t="s">
        <v>447</v>
      </c>
      <c r="D121" s="342">
        <v>2923</v>
      </c>
      <c r="E121" s="342">
        <v>2024</v>
      </c>
      <c r="F121" s="336">
        <v>2000</v>
      </c>
      <c r="G121" s="336">
        <v>1500</v>
      </c>
      <c r="H121" s="337">
        <v>3000</v>
      </c>
      <c r="I121" s="65">
        <v>3000</v>
      </c>
      <c r="J121" s="65">
        <v>3000</v>
      </c>
    </row>
    <row r="122" spans="1:10" x14ac:dyDescent="0.25">
      <c r="A122" s="346">
        <v>637003</v>
      </c>
      <c r="B122" s="333">
        <v>41</v>
      </c>
      <c r="C122" s="331" t="s">
        <v>95</v>
      </c>
      <c r="D122" s="361">
        <v>10408</v>
      </c>
      <c r="E122" s="361">
        <v>15709</v>
      </c>
      <c r="F122" s="336">
        <v>0</v>
      </c>
      <c r="G122" s="336">
        <v>0</v>
      </c>
      <c r="H122" s="337">
        <v>0</v>
      </c>
      <c r="I122" s="65">
        <v>0</v>
      </c>
      <c r="J122" s="65">
        <v>0</v>
      </c>
    </row>
    <row r="123" spans="1:10" x14ac:dyDescent="0.25">
      <c r="A123" s="346">
        <v>637003</v>
      </c>
      <c r="B123" s="333"/>
      <c r="C123" s="331" t="s">
        <v>96</v>
      </c>
      <c r="D123" s="361">
        <v>0</v>
      </c>
      <c r="E123" s="361">
        <v>2000</v>
      </c>
      <c r="F123" s="336">
        <v>0</v>
      </c>
      <c r="G123" s="336">
        <v>0</v>
      </c>
      <c r="H123" s="337">
        <v>0</v>
      </c>
      <c r="I123" s="65">
        <v>0</v>
      </c>
      <c r="J123" s="65">
        <v>0</v>
      </c>
    </row>
    <row r="124" spans="1:10" x14ac:dyDescent="0.25">
      <c r="A124" s="346">
        <v>637003</v>
      </c>
      <c r="B124" s="333">
        <v>41</v>
      </c>
      <c r="C124" s="334" t="s">
        <v>97</v>
      </c>
      <c r="D124" s="342">
        <v>112</v>
      </c>
      <c r="E124" s="342">
        <v>824</v>
      </c>
      <c r="F124" s="336">
        <v>1000</v>
      </c>
      <c r="G124" s="336">
        <v>1000</v>
      </c>
      <c r="H124" s="337">
        <v>0</v>
      </c>
      <c r="I124" s="65">
        <v>0</v>
      </c>
      <c r="J124" s="65">
        <v>0</v>
      </c>
    </row>
    <row r="125" spans="1:10" x14ac:dyDescent="0.25">
      <c r="A125" s="346">
        <v>637004</v>
      </c>
      <c r="B125" s="333">
        <v>41</v>
      </c>
      <c r="C125" s="334" t="s">
        <v>98</v>
      </c>
      <c r="D125" s="342">
        <v>8027</v>
      </c>
      <c r="E125" s="342">
        <v>4396</v>
      </c>
      <c r="F125" s="336">
        <v>3000</v>
      </c>
      <c r="G125" s="336">
        <v>4000</v>
      </c>
      <c r="H125" s="337">
        <v>4300</v>
      </c>
      <c r="I125" s="65">
        <v>4300</v>
      </c>
      <c r="J125" s="65">
        <v>4300</v>
      </c>
    </row>
    <row r="126" spans="1:10" x14ac:dyDescent="0.25">
      <c r="A126" s="317">
        <v>637005</v>
      </c>
      <c r="B126" s="330">
        <v>41</v>
      </c>
      <c r="C126" s="331" t="s">
        <v>99</v>
      </c>
      <c r="D126" s="361">
        <v>5438</v>
      </c>
      <c r="E126" s="361">
        <v>6127</v>
      </c>
      <c r="F126" s="336">
        <v>10000</v>
      </c>
      <c r="G126" s="336">
        <v>8000</v>
      </c>
      <c r="H126" s="337">
        <v>8000</v>
      </c>
      <c r="I126" s="65">
        <v>8000</v>
      </c>
      <c r="J126" s="65">
        <v>8000</v>
      </c>
    </row>
    <row r="127" spans="1:10" x14ac:dyDescent="0.25">
      <c r="A127" s="317">
        <v>637005</v>
      </c>
      <c r="B127" s="330"/>
      <c r="C127" s="331" t="s">
        <v>417</v>
      </c>
      <c r="D127" s="361">
        <v>0</v>
      </c>
      <c r="E127" s="361">
        <v>0</v>
      </c>
      <c r="F127" s="336">
        <v>0</v>
      </c>
      <c r="G127" s="336">
        <v>11000</v>
      </c>
      <c r="H127" s="337">
        <v>0</v>
      </c>
      <c r="I127" s="65">
        <v>0</v>
      </c>
      <c r="J127" s="65">
        <v>0</v>
      </c>
    </row>
    <row r="128" spans="1:10" x14ac:dyDescent="0.25">
      <c r="A128" s="346">
        <v>637005</v>
      </c>
      <c r="B128" s="333">
        <v>41</v>
      </c>
      <c r="C128" s="334" t="s">
        <v>371</v>
      </c>
      <c r="D128" s="342">
        <v>0</v>
      </c>
      <c r="E128" s="342">
        <v>13256</v>
      </c>
      <c r="F128" s="336">
        <v>0</v>
      </c>
      <c r="G128" s="336">
        <v>0</v>
      </c>
      <c r="H128" s="337">
        <v>0</v>
      </c>
      <c r="I128" s="65">
        <v>0</v>
      </c>
      <c r="J128" s="65">
        <v>0</v>
      </c>
    </row>
    <row r="129" spans="1:10" x14ac:dyDescent="0.25">
      <c r="A129" s="346">
        <v>637012</v>
      </c>
      <c r="B129" s="333">
        <v>41</v>
      </c>
      <c r="C129" s="334" t="s">
        <v>100</v>
      </c>
      <c r="D129" s="342">
        <v>2944</v>
      </c>
      <c r="E129" s="342">
        <v>2536</v>
      </c>
      <c r="F129" s="336">
        <v>3000</v>
      </c>
      <c r="G129" s="336">
        <v>3270</v>
      </c>
      <c r="H129" s="337">
        <v>3300</v>
      </c>
      <c r="I129" s="65">
        <v>3300</v>
      </c>
      <c r="J129" s="65">
        <v>3300</v>
      </c>
    </row>
    <row r="130" spans="1:10" x14ac:dyDescent="0.25">
      <c r="A130" s="346">
        <v>637014</v>
      </c>
      <c r="B130" s="333">
        <v>41</v>
      </c>
      <c r="C130" s="334" t="s">
        <v>409</v>
      </c>
      <c r="D130" s="342">
        <v>14084</v>
      </c>
      <c r="E130" s="342">
        <v>15135</v>
      </c>
      <c r="F130" s="336">
        <v>14640</v>
      </c>
      <c r="G130" s="336">
        <v>13600</v>
      </c>
      <c r="H130" s="337">
        <v>14100</v>
      </c>
      <c r="I130" s="65">
        <v>14100</v>
      </c>
      <c r="J130" s="65">
        <v>14100</v>
      </c>
    </row>
    <row r="131" spans="1:10" x14ac:dyDescent="0.25">
      <c r="A131" s="346">
        <v>637015</v>
      </c>
      <c r="B131" s="333">
        <v>41</v>
      </c>
      <c r="C131" s="334" t="s">
        <v>372</v>
      </c>
      <c r="D131" s="342">
        <v>7273</v>
      </c>
      <c r="E131" s="342">
        <v>5614</v>
      </c>
      <c r="F131" s="336">
        <v>6500</v>
      </c>
      <c r="G131" s="336">
        <v>6500</v>
      </c>
      <c r="H131" s="337">
        <v>6000</v>
      </c>
      <c r="I131" s="65">
        <v>6000</v>
      </c>
      <c r="J131" s="65">
        <v>6000</v>
      </c>
    </row>
    <row r="132" spans="1:10" x14ac:dyDescent="0.25">
      <c r="A132" s="346">
        <v>637016</v>
      </c>
      <c r="B132" s="333">
        <v>41</v>
      </c>
      <c r="C132" s="334" t="s">
        <v>101</v>
      </c>
      <c r="D132" s="342">
        <v>2358</v>
      </c>
      <c r="E132" s="342">
        <v>2890</v>
      </c>
      <c r="F132" s="336">
        <v>2500</v>
      </c>
      <c r="G132" s="336">
        <v>2500</v>
      </c>
      <c r="H132" s="337">
        <v>3000</v>
      </c>
      <c r="I132" s="65">
        <v>3000</v>
      </c>
      <c r="J132" s="65">
        <v>3000</v>
      </c>
    </row>
    <row r="133" spans="1:10" x14ac:dyDescent="0.25">
      <c r="A133" s="346">
        <v>637023</v>
      </c>
      <c r="B133" s="333">
        <v>41</v>
      </c>
      <c r="C133" s="334" t="s">
        <v>102</v>
      </c>
      <c r="D133" s="342">
        <v>88</v>
      </c>
      <c r="E133" s="342">
        <v>93</v>
      </c>
      <c r="F133" s="336">
        <v>270</v>
      </c>
      <c r="G133" s="336">
        <v>0</v>
      </c>
      <c r="H133" s="337">
        <v>0</v>
      </c>
      <c r="I133" s="65">
        <v>0</v>
      </c>
      <c r="J133" s="65">
        <v>0</v>
      </c>
    </row>
    <row r="134" spans="1:10" x14ac:dyDescent="0.25">
      <c r="A134" s="346">
        <v>637026</v>
      </c>
      <c r="B134" s="333">
        <v>41</v>
      </c>
      <c r="C134" s="334" t="s">
        <v>373</v>
      </c>
      <c r="D134" s="342">
        <v>12392</v>
      </c>
      <c r="E134" s="342">
        <v>12109</v>
      </c>
      <c r="F134" s="336">
        <v>12200</v>
      </c>
      <c r="G134" s="336">
        <v>12200</v>
      </c>
      <c r="H134" s="337">
        <v>12200</v>
      </c>
      <c r="I134" s="65">
        <v>12200</v>
      </c>
      <c r="J134" s="65">
        <v>12200</v>
      </c>
    </row>
    <row r="135" spans="1:10" x14ac:dyDescent="0.25">
      <c r="A135" s="346">
        <v>637027</v>
      </c>
      <c r="B135" s="333">
        <v>41</v>
      </c>
      <c r="C135" s="334" t="s">
        <v>103</v>
      </c>
      <c r="D135" s="342">
        <v>4790</v>
      </c>
      <c r="E135" s="342">
        <v>5111</v>
      </c>
      <c r="F135" s="336">
        <v>6000</v>
      </c>
      <c r="G135" s="336">
        <v>6000</v>
      </c>
      <c r="H135" s="337">
        <v>6000</v>
      </c>
      <c r="I135" s="65">
        <v>6000</v>
      </c>
      <c r="J135" s="65">
        <v>6000</v>
      </c>
    </row>
    <row r="136" spans="1:10" x14ac:dyDescent="0.25">
      <c r="A136" s="346">
        <v>637030</v>
      </c>
      <c r="B136" s="333">
        <v>41</v>
      </c>
      <c r="C136" s="334" t="s">
        <v>104</v>
      </c>
      <c r="D136" s="342">
        <v>3424</v>
      </c>
      <c r="E136" s="342">
        <v>3468</v>
      </c>
      <c r="F136" s="336">
        <v>3500</v>
      </c>
      <c r="G136" s="336">
        <v>3500</v>
      </c>
      <c r="H136" s="337">
        <v>4320</v>
      </c>
      <c r="I136" s="65">
        <v>4320</v>
      </c>
      <c r="J136" s="65">
        <v>4320</v>
      </c>
    </row>
    <row r="137" spans="1:10" x14ac:dyDescent="0.25">
      <c r="A137" s="346">
        <v>637035</v>
      </c>
      <c r="B137" s="333"/>
      <c r="C137" s="334" t="s">
        <v>105</v>
      </c>
      <c r="D137" s="342">
        <v>0</v>
      </c>
      <c r="E137" s="342">
        <v>223</v>
      </c>
      <c r="F137" s="336">
        <v>223</v>
      </c>
      <c r="G137" s="336">
        <v>223</v>
      </c>
      <c r="H137" s="337">
        <v>223</v>
      </c>
      <c r="I137" s="65">
        <v>223</v>
      </c>
      <c r="J137" s="65">
        <v>223</v>
      </c>
    </row>
    <row r="138" spans="1:10" x14ac:dyDescent="0.25">
      <c r="A138" s="346">
        <v>637040</v>
      </c>
      <c r="B138" s="333"/>
      <c r="C138" s="334" t="s">
        <v>375</v>
      </c>
      <c r="D138" s="342">
        <v>0</v>
      </c>
      <c r="E138" s="342">
        <v>0</v>
      </c>
      <c r="F138" s="336">
        <v>1040</v>
      </c>
      <c r="G138" s="336">
        <v>1040</v>
      </c>
      <c r="H138" s="337">
        <v>1040</v>
      </c>
      <c r="I138" s="65">
        <v>1040</v>
      </c>
      <c r="J138" s="65">
        <v>1040</v>
      </c>
    </row>
    <row r="139" spans="1:10" x14ac:dyDescent="0.25">
      <c r="A139" s="346">
        <v>642012</v>
      </c>
      <c r="B139" s="333"/>
      <c r="C139" s="334" t="s">
        <v>374</v>
      </c>
      <c r="D139" s="342">
        <v>0</v>
      </c>
      <c r="E139" s="342">
        <v>2007</v>
      </c>
      <c r="F139" s="336">
        <v>0</v>
      </c>
      <c r="G139" s="336">
        <v>0</v>
      </c>
      <c r="H139" s="337">
        <v>0</v>
      </c>
      <c r="I139" s="65">
        <v>0</v>
      </c>
      <c r="J139" s="65">
        <v>0</v>
      </c>
    </row>
    <row r="140" spans="1:10" x14ac:dyDescent="0.25">
      <c r="A140" s="346">
        <v>642013</v>
      </c>
      <c r="B140" s="333"/>
      <c r="C140" s="334" t="s">
        <v>106</v>
      </c>
      <c r="D140" s="342">
        <v>0</v>
      </c>
      <c r="E140" s="342">
        <v>0</v>
      </c>
      <c r="F140" s="336">
        <v>1700</v>
      </c>
      <c r="G140" s="336">
        <v>3556</v>
      </c>
      <c r="H140" s="337">
        <v>0</v>
      </c>
      <c r="I140" s="65">
        <v>0</v>
      </c>
      <c r="J140" s="65">
        <v>0</v>
      </c>
    </row>
    <row r="141" spans="1:10" x14ac:dyDescent="0.25">
      <c r="A141" s="362" t="s">
        <v>107</v>
      </c>
      <c r="B141" s="363"/>
      <c r="C141" s="362"/>
      <c r="D141" s="364">
        <f t="shared" ref="D141:J141" si="6">SUM(D91:D140)</f>
        <v>387341</v>
      </c>
      <c r="E141" s="364">
        <f t="shared" si="6"/>
        <v>416807</v>
      </c>
      <c r="F141" s="364">
        <f t="shared" si="6"/>
        <v>449673</v>
      </c>
      <c r="G141" s="364">
        <f>SUM(G91:G140)</f>
        <v>431150</v>
      </c>
      <c r="H141" s="365">
        <f>SUM(H91:H140)</f>
        <v>434363</v>
      </c>
      <c r="I141" s="364">
        <f t="shared" si="6"/>
        <v>428513</v>
      </c>
      <c r="J141" s="364">
        <f t="shared" si="6"/>
        <v>438343</v>
      </c>
    </row>
    <row r="142" spans="1:10" x14ac:dyDescent="0.25">
      <c r="A142" s="87"/>
      <c r="B142" s="71"/>
      <c r="C142" s="88"/>
      <c r="D142" s="89"/>
      <c r="E142" s="89"/>
      <c r="F142" s="90"/>
      <c r="G142" s="90"/>
      <c r="H142" s="90"/>
      <c r="I142" s="91"/>
      <c r="J142" s="91"/>
    </row>
    <row r="143" spans="1:10" x14ac:dyDescent="0.25">
      <c r="A143" s="80" t="s">
        <v>108</v>
      </c>
      <c r="B143" s="81"/>
      <c r="C143" s="82" t="s">
        <v>109</v>
      </c>
      <c r="D143" s="83"/>
      <c r="E143" s="83"/>
      <c r="F143" s="293"/>
      <c r="G143" s="293"/>
      <c r="H143" s="293"/>
      <c r="I143" s="66"/>
      <c r="J143" s="85"/>
    </row>
    <row r="144" spans="1:10" x14ac:dyDescent="0.25">
      <c r="A144" s="346">
        <v>637005</v>
      </c>
      <c r="B144" s="333">
        <v>41</v>
      </c>
      <c r="C144" s="334" t="s">
        <v>110</v>
      </c>
      <c r="D144" s="342">
        <v>1300</v>
      </c>
      <c r="E144" s="342">
        <v>1300</v>
      </c>
      <c r="F144" s="336">
        <v>1300</v>
      </c>
      <c r="G144" s="336">
        <v>1300</v>
      </c>
      <c r="H144" s="337">
        <v>1500</v>
      </c>
      <c r="I144" s="65">
        <v>1500</v>
      </c>
      <c r="J144" s="65">
        <v>1500</v>
      </c>
    </row>
    <row r="145" spans="1:10" x14ac:dyDescent="0.25">
      <c r="A145" s="362" t="s">
        <v>111</v>
      </c>
      <c r="B145" s="363"/>
      <c r="C145" s="366"/>
      <c r="D145" s="364">
        <f>SUM(D144:D144)</f>
        <v>1300</v>
      </c>
      <c r="E145" s="364">
        <f t="shared" ref="E145:J145" si="7">E144</f>
        <v>1300</v>
      </c>
      <c r="F145" s="364">
        <f t="shared" si="7"/>
        <v>1300</v>
      </c>
      <c r="G145" s="364">
        <f t="shared" si="7"/>
        <v>1300</v>
      </c>
      <c r="H145" s="365">
        <f>H144</f>
        <v>1500</v>
      </c>
      <c r="I145" s="364">
        <f t="shared" si="7"/>
        <v>1500</v>
      </c>
      <c r="J145" s="364">
        <f t="shared" si="7"/>
        <v>1500</v>
      </c>
    </row>
    <row r="146" spans="1:10" x14ac:dyDescent="0.25">
      <c r="A146" s="30"/>
      <c r="B146" s="31"/>
      <c r="C146" s="32"/>
      <c r="D146" s="33"/>
      <c r="E146" s="33"/>
      <c r="F146" s="31"/>
      <c r="G146" s="31"/>
      <c r="H146" s="31"/>
      <c r="I146" s="66"/>
      <c r="J146" s="66"/>
    </row>
    <row r="147" spans="1:10" x14ac:dyDescent="0.25">
      <c r="A147" s="80" t="s">
        <v>112</v>
      </c>
      <c r="B147" s="81"/>
      <c r="C147" s="82" t="s">
        <v>113</v>
      </c>
      <c r="D147" s="83"/>
      <c r="E147" s="83"/>
      <c r="F147" s="293"/>
      <c r="G147" s="293"/>
      <c r="H147" s="293"/>
      <c r="I147" s="66"/>
      <c r="J147" s="85"/>
    </row>
    <row r="148" spans="1:10" x14ac:dyDescent="0.25">
      <c r="A148" s="346">
        <v>610</v>
      </c>
      <c r="B148" s="333">
        <v>111</v>
      </c>
      <c r="C148" s="334" t="s">
        <v>114</v>
      </c>
      <c r="D148" s="342">
        <v>2376</v>
      </c>
      <c r="E148" s="342">
        <v>2617</v>
      </c>
      <c r="F148" s="336">
        <v>2617</v>
      </c>
      <c r="G148" s="336">
        <v>2694</v>
      </c>
      <c r="H148" s="337">
        <v>2694</v>
      </c>
      <c r="I148" s="330">
        <v>2694</v>
      </c>
      <c r="J148" s="330">
        <v>2694</v>
      </c>
    </row>
    <row r="149" spans="1:10" x14ac:dyDescent="0.25">
      <c r="A149" s="346">
        <v>620</v>
      </c>
      <c r="B149" s="333">
        <v>111</v>
      </c>
      <c r="C149" s="334" t="s">
        <v>72</v>
      </c>
      <c r="D149" s="342">
        <v>803</v>
      </c>
      <c r="E149" s="342">
        <v>840</v>
      </c>
      <c r="F149" s="336">
        <v>840</v>
      </c>
      <c r="G149" s="336">
        <v>840</v>
      </c>
      <c r="H149" s="337">
        <v>840</v>
      </c>
      <c r="I149" s="330">
        <v>840</v>
      </c>
      <c r="J149" s="330">
        <v>840</v>
      </c>
    </row>
    <row r="150" spans="1:10" x14ac:dyDescent="0.25">
      <c r="A150" s="346">
        <v>630</v>
      </c>
      <c r="B150" s="333">
        <v>111</v>
      </c>
      <c r="C150" s="334" t="s">
        <v>115</v>
      </c>
      <c r="D150" s="342">
        <v>822</v>
      </c>
      <c r="E150" s="342">
        <v>671</v>
      </c>
      <c r="F150" s="336">
        <v>671</v>
      </c>
      <c r="G150" s="336">
        <v>671</v>
      </c>
      <c r="H150" s="337">
        <v>671</v>
      </c>
      <c r="I150" s="330">
        <v>671</v>
      </c>
      <c r="J150" s="330">
        <v>671</v>
      </c>
    </row>
    <row r="151" spans="1:10" x14ac:dyDescent="0.25">
      <c r="A151" s="362" t="s">
        <v>116</v>
      </c>
      <c r="B151" s="363"/>
      <c r="C151" s="366"/>
      <c r="D151" s="364">
        <f t="shared" ref="D151" si="8">SUM(D148:D150)</f>
        <v>4001</v>
      </c>
      <c r="E151" s="364">
        <f t="shared" ref="E151:J151" si="9">SUM(E148:E150)</f>
        <v>4128</v>
      </c>
      <c r="F151" s="355">
        <f t="shared" si="9"/>
        <v>4128</v>
      </c>
      <c r="G151" s="355">
        <f t="shared" si="9"/>
        <v>4205</v>
      </c>
      <c r="H151" s="356">
        <f>SUM(H148:H150)</f>
        <v>4205</v>
      </c>
      <c r="I151" s="364">
        <f t="shared" si="9"/>
        <v>4205</v>
      </c>
      <c r="J151" s="364">
        <f t="shared" si="9"/>
        <v>4205</v>
      </c>
    </row>
    <row r="152" spans="1:10" x14ac:dyDescent="0.25">
      <c r="A152" s="87"/>
      <c r="B152" s="71"/>
      <c r="C152" s="72"/>
      <c r="D152" s="92"/>
      <c r="E152" s="92"/>
      <c r="F152" s="90"/>
      <c r="G152" s="90"/>
      <c r="H152" s="90"/>
      <c r="I152" s="91"/>
      <c r="J152" s="91"/>
    </row>
    <row r="153" spans="1:10" x14ac:dyDescent="0.25">
      <c r="A153" s="367" t="s">
        <v>117</v>
      </c>
      <c r="B153" s="368"/>
      <c r="C153" s="369" t="s">
        <v>118</v>
      </c>
      <c r="D153" s="370"/>
      <c r="E153" s="370"/>
      <c r="F153" s="106"/>
      <c r="G153" s="106"/>
      <c r="H153" s="106"/>
      <c r="I153" s="91"/>
      <c r="J153" s="113"/>
    </row>
    <row r="154" spans="1:10" x14ac:dyDescent="0.25">
      <c r="A154" s="346">
        <v>600</v>
      </c>
      <c r="B154" s="333">
        <v>111</v>
      </c>
      <c r="C154" s="334" t="s">
        <v>40</v>
      </c>
      <c r="D154" s="342">
        <v>567</v>
      </c>
      <c r="E154" s="342">
        <v>603</v>
      </c>
      <c r="F154" s="336">
        <v>600</v>
      </c>
      <c r="G154" s="336">
        <v>572</v>
      </c>
      <c r="H154" s="337">
        <v>572</v>
      </c>
      <c r="I154" s="330">
        <v>572</v>
      </c>
      <c r="J154" s="330">
        <v>572</v>
      </c>
    </row>
    <row r="155" spans="1:10" x14ac:dyDescent="0.25">
      <c r="A155" s="346">
        <v>600</v>
      </c>
      <c r="B155" s="333"/>
      <c r="C155" s="334" t="s">
        <v>419</v>
      </c>
      <c r="D155" s="342">
        <v>0</v>
      </c>
      <c r="E155" s="342">
        <v>0</v>
      </c>
      <c r="F155" s="336">
        <v>0</v>
      </c>
      <c r="G155" s="336">
        <v>2020</v>
      </c>
      <c r="H155" s="337">
        <v>2020</v>
      </c>
      <c r="I155" s="330">
        <v>2020</v>
      </c>
      <c r="J155" s="330">
        <v>2020</v>
      </c>
    </row>
    <row r="156" spans="1:10" x14ac:dyDescent="0.25">
      <c r="A156" s="346">
        <v>600</v>
      </c>
      <c r="B156" s="333">
        <v>111</v>
      </c>
      <c r="C156" s="334" t="s">
        <v>418</v>
      </c>
      <c r="D156" s="342">
        <v>414</v>
      </c>
      <c r="E156" s="342">
        <v>525</v>
      </c>
      <c r="F156" s="336">
        <v>600</v>
      </c>
      <c r="G156" s="336">
        <v>530</v>
      </c>
      <c r="H156" s="337">
        <v>600</v>
      </c>
      <c r="I156" s="330">
        <v>600</v>
      </c>
      <c r="J156" s="330">
        <v>600</v>
      </c>
    </row>
    <row r="157" spans="1:10" x14ac:dyDescent="0.25">
      <c r="A157" s="362" t="s">
        <v>119</v>
      </c>
      <c r="B157" s="363"/>
      <c r="C157" s="366"/>
      <c r="D157" s="364">
        <f t="shared" ref="D157" si="10">SUM(D153:D156)</f>
        <v>981</v>
      </c>
      <c r="E157" s="364">
        <f t="shared" ref="E157:J157" si="11">SUM(E154:E156)</f>
        <v>1128</v>
      </c>
      <c r="F157" s="355">
        <f t="shared" si="11"/>
        <v>1200</v>
      </c>
      <c r="G157" s="355">
        <f>SUM(G154:G156)</f>
        <v>3122</v>
      </c>
      <c r="H157" s="356">
        <f>SUM(H154:H156)</f>
        <v>3192</v>
      </c>
      <c r="I157" s="364">
        <f t="shared" si="11"/>
        <v>3192</v>
      </c>
      <c r="J157" s="364">
        <f t="shared" si="11"/>
        <v>3192</v>
      </c>
    </row>
    <row r="158" spans="1:10" x14ac:dyDescent="0.25">
      <c r="A158" s="87"/>
      <c r="B158" s="71"/>
      <c r="C158" s="72"/>
      <c r="D158" s="92"/>
      <c r="E158" s="92"/>
      <c r="F158" s="31"/>
      <c r="G158" s="31"/>
      <c r="H158" s="31"/>
      <c r="I158" s="66"/>
      <c r="J158" s="66"/>
    </row>
    <row r="159" spans="1:10" x14ac:dyDescent="0.25">
      <c r="A159" s="80" t="s">
        <v>120</v>
      </c>
      <c r="B159" s="81"/>
      <c r="C159" s="82" t="s">
        <v>121</v>
      </c>
      <c r="D159" s="83"/>
      <c r="E159" s="83"/>
      <c r="F159" s="293"/>
      <c r="G159" s="293"/>
      <c r="H159" s="293"/>
      <c r="I159" s="66"/>
      <c r="J159" s="85"/>
    </row>
    <row r="160" spans="1:10" x14ac:dyDescent="0.25">
      <c r="A160" s="346">
        <v>651002</v>
      </c>
      <c r="B160" s="333">
        <v>41</v>
      </c>
      <c r="C160" s="334" t="s">
        <v>122</v>
      </c>
      <c r="D160" s="342">
        <v>8735</v>
      </c>
      <c r="E160" s="342">
        <v>9795</v>
      </c>
      <c r="F160" s="336">
        <v>9000</v>
      </c>
      <c r="G160" s="336">
        <v>8000</v>
      </c>
      <c r="H160" s="337">
        <v>8000</v>
      </c>
      <c r="I160" s="65">
        <v>7500</v>
      </c>
      <c r="J160" s="65">
        <v>7000</v>
      </c>
    </row>
    <row r="161" spans="1:10" x14ac:dyDescent="0.25">
      <c r="A161" s="362" t="s">
        <v>123</v>
      </c>
      <c r="B161" s="363"/>
      <c r="C161" s="366"/>
      <c r="D161" s="364">
        <f t="shared" ref="D161" si="12">SUM(D160)</f>
        <v>8735</v>
      </c>
      <c r="E161" s="364">
        <f t="shared" ref="E161:J161" si="13">E160</f>
        <v>9795</v>
      </c>
      <c r="F161" s="364">
        <f t="shared" si="13"/>
        <v>9000</v>
      </c>
      <c r="G161" s="364">
        <f t="shared" si="13"/>
        <v>8000</v>
      </c>
      <c r="H161" s="365">
        <f>H160</f>
        <v>8000</v>
      </c>
      <c r="I161" s="364">
        <f t="shared" si="13"/>
        <v>7500</v>
      </c>
      <c r="J161" s="364">
        <f t="shared" si="13"/>
        <v>7000</v>
      </c>
    </row>
    <row r="162" spans="1:10" x14ac:dyDescent="0.25">
      <c r="A162" s="87"/>
      <c r="B162" s="71"/>
      <c r="C162" s="72"/>
      <c r="D162" s="92"/>
      <c r="E162" s="92"/>
      <c r="F162" s="90"/>
      <c r="G162" s="90"/>
      <c r="H162" s="90"/>
      <c r="I162" s="91"/>
      <c r="J162" s="91"/>
    </row>
    <row r="163" spans="1:10" x14ac:dyDescent="0.25">
      <c r="A163" s="371" t="s">
        <v>124</v>
      </c>
      <c r="B163" s="81"/>
      <c r="C163" s="82" t="s">
        <v>125</v>
      </c>
      <c r="D163" s="83"/>
      <c r="E163" s="83"/>
      <c r="F163" s="293"/>
      <c r="G163" s="293"/>
      <c r="H163" s="293"/>
      <c r="I163" s="66"/>
      <c r="J163" s="85"/>
    </row>
    <row r="164" spans="1:10" x14ac:dyDescent="0.25">
      <c r="A164" s="346">
        <v>633006</v>
      </c>
      <c r="B164" s="333">
        <v>41</v>
      </c>
      <c r="C164" s="334" t="s">
        <v>126</v>
      </c>
      <c r="D164" s="342">
        <v>7</v>
      </c>
      <c r="E164" s="342">
        <v>26</v>
      </c>
      <c r="F164" s="336">
        <v>100</v>
      </c>
      <c r="G164" s="336">
        <v>0</v>
      </c>
      <c r="H164" s="337">
        <v>0</v>
      </c>
      <c r="I164" s="65">
        <v>0</v>
      </c>
      <c r="J164" s="65">
        <v>0</v>
      </c>
    </row>
    <row r="165" spans="1:10" x14ac:dyDescent="0.25">
      <c r="A165" s="346">
        <v>637026</v>
      </c>
      <c r="B165" s="333"/>
      <c r="C165" s="334" t="s">
        <v>420</v>
      </c>
      <c r="D165" s="342">
        <v>0</v>
      </c>
      <c r="E165" s="342">
        <v>0</v>
      </c>
      <c r="F165" s="336">
        <v>0</v>
      </c>
      <c r="G165" s="336">
        <v>210</v>
      </c>
      <c r="H165" s="337">
        <v>210</v>
      </c>
      <c r="I165" s="65">
        <v>210</v>
      </c>
      <c r="J165" s="65">
        <v>210</v>
      </c>
    </row>
    <row r="166" spans="1:10" x14ac:dyDescent="0.25">
      <c r="A166" s="354" t="s">
        <v>127</v>
      </c>
      <c r="B166" s="363"/>
      <c r="C166" s="372"/>
      <c r="D166" s="364">
        <f t="shared" ref="D166:J166" si="14">SUM(D164:D165)</f>
        <v>7</v>
      </c>
      <c r="E166" s="364">
        <f t="shared" si="14"/>
        <v>26</v>
      </c>
      <c r="F166" s="364">
        <f t="shared" si="14"/>
        <v>100</v>
      </c>
      <c r="G166" s="364">
        <f t="shared" si="14"/>
        <v>210</v>
      </c>
      <c r="H166" s="364">
        <f>SUM(H164:H165)</f>
        <v>210</v>
      </c>
      <c r="I166" s="364">
        <f t="shared" si="14"/>
        <v>210</v>
      </c>
      <c r="J166" s="364">
        <f t="shared" si="14"/>
        <v>210</v>
      </c>
    </row>
    <row r="167" spans="1:10" x14ac:dyDescent="0.25">
      <c r="A167" s="373"/>
      <c r="B167" s="71"/>
      <c r="C167" s="374"/>
      <c r="D167" s="375"/>
      <c r="E167" s="375"/>
      <c r="F167" s="90"/>
      <c r="G167" s="90"/>
      <c r="H167" s="90"/>
      <c r="I167" s="91"/>
      <c r="J167" s="91"/>
    </row>
    <row r="168" spans="1:10" x14ac:dyDescent="0.25">
      <c r="A168" s="80" t="s">
        <v>128</v>
      </c>
      <c r="B168" s="81"/>
      <c r="C168" s="82" t="s">
        <v>129</v>
      </c>
      <c r="D168" s="83"/>
      <c r="E168" s="83"/>
      <c r="F168" s="293"/>
      <c r="G168" s="293"/>
      <c r="H168" s="293"/>
      <c r="I168" s="66"/>
      <c r="J168" s="85"/>
    </row>
    <row r="169" spans="1:10" x14ac:dyDescent="0.25">
      <c r="A169" s="346">
        <v>632001</v>
      </c>
      <c r="B169" s="333">
        <v>41</v>
      </c>
      <c r="C169" s="334" t="s">
        <v>376</v>
      </c>
      <c r="D169" s="342">
        <v>3603</v>
      </c>
      <c r="E169" s="342">
        <v>3590</v>
      </c>
      <c r="F169" s="336">
        <v>4150</v>
      </c>
      <c r="G169" s="336">
        <v>3600</v>
      </c>
      <c r="H169" s="337">
        <v>4000</v>
      </c>
      <c r="I169" s="330">
        <v>4000</v>
      </c>
      <c r="J169" s="330">
        <v>4000</v>
      </c>
    </row>
    <row r="170" spans="1:10" x14ac:dyDescent="0.25">
      <c r="A170" s="346">
        <v>632002</v>
      </c>
      <c r="B170" s="333">
        <v>41</v>
      </c>
      <c r="C170" s="334" t="s">
        <v>76</v>
      </c>
      <c r="D170" s="342">
        <v>67</v>
      </c>
      <c r="E170" s="342">
        <v>29</v>
      </c>
      <c r="F170" s="336">
        <v>100</v>
      </c>
      <c r="G170" s="336">
        <v>50</v>
      </c>
      <c r="H170" s="337">
        <v>100</v>
      </c>
      <c r="I170" s="330">
        <v>100</v>
      </c>
      <c r="J170" s="330">
        <v>100</v>
      </c>
    </row>
    <row r="171" spans="1:10" x14ac:dyDescent="0.25">
      <c r="A171" s="346">
        <v>633004</v>
      </c>
      <c r="B171" s="333">
        <v>41</v>
      </c>
      <c r="C171" s="334" t="s">
        <v>377</v>
      </c>
      <c r="D171" s="342">
        <v>0</v>
      </c>
      <c r="E171" s="342">
        <v>0</v>
      </c>
      <c r="F171" s="336">
        <v>50</v>
      </c>
      <c r="G171" s="336">
        <v>0</v>
      </c>
      <c r="H171" s="337">
        <v>50</v>
      </c>
      <c r="I171" s="330">
        <v>50</v>
      </c>
      <c r="J171" s="330">
        <v>50</v>
      </c>
    </row>
    <row r="172" spans="1:10" x14ac:dyDescent="0.25">
      <c r="A172" s="346">
        <v>633006</v>
      </c>
      <c r="B172" s="333">
        <v>41</v>
      </c>
      <c r="C172" s="334" t="s">
        <v>130</v>
      </c>
      <c r="D172" s="342">
        <v>75</v>
      </c>
      <c r="E172" s="342">
        <v>519</v>
      </c>
      <c r="F172" s="336">
        <v>50</v>
      </c>
      <c r="G172" s="336">
        <v>50</v>
      </c>
      <c r="H172" s="337">
        <v>50</v>
      </c>
      <c r="I172" s="330">
        <v>50</v>
      </c>
      <c r="J172" s="330">
        <v>50</v>
      </c>
    </row>
    <row r="173" spans="1:10" x14ac:dyDescent="0.25">
      <c r="A173" s="346">
        <v>633006</v>
      </c>
      <c r="B173" s="333"/>
      <c r="C173" s="334" t="s">
        <v>421</v>
      </c>
      <c r="D173" s="342">
        <v>0</v>
      </c>
      <c r="E173" s="342">
        <v>0</v>
      </c>
      <c r="F173" s="336">
        <v>0</v>
      </c>
      <c r="G173" s="336">
        <v>699</v>
      </c>
      <c r="H173" s="337">
        <v>1400</v>
      </c>
      <c r="I173" s="330">
        <v>1400</v>
      </c>
      <c r="J173" s="330">
        <v>1400</v>
      </c>
    </row>
    <row r="174" spans="1:10" x14ac:dyDescent="0.25">
      <c r="A174" s="346">
        <v>633010</v>
      </c>
      <c r="B174" s="333"/>
      <c r="C174" s="334" t="s">
        <v>378</v>
      </c>
      <c r="D174" s="342">
        <v>0</v>
      </c>
      <c r="E174" s="342">
        <v>700</v>
      </c>
      <c r="F174" s="336">
        <v>700</v>
      </c>
      <c r="G174" s="336">
        <v>701</v>
      </c>
      <c r="H174" s="337">
        <v>0</v>
      </c>
      <c r="I174" s="330">
        <v>0</v>
      </c>
      <c r="J174" s="330">
        <v>0</v>
      </c>
    </row>
    <row r="175" spans="1:10" x14ac:dyDescent="0.25">
      <c r="A175" s="346">
        <v>633010</v>
      </c>
      <c r="B175" s="333"/>
      <c r="C175" s="334" t="s">
        <v>131</v>
      </c>
      <c r="D175" s="342">
        <v>0</v>
      </c>
      <c r="E175" s="342">
        <v>3653</v>
      </c>
      <c r="F175" s="336">
        <v>500</v>
      </c>
      <c r="G175" s="336">
        <v>1000</v>
      </c>
      <c r="H175" s="337">
        <v>500</v>
      </c>
      <c r="I175" s="330">
        <v>500</v>
      </c>
      <c r="J175" s="330">
        <v>500</v>
      </c>
    </row>
    <row r="176" spans="1:10" x14ac:dyDescent="0.25">
      <c r="A176" s="346">
        <v>634001</v>
      </c>
      <c r="B176" s="333">
        <v>41</v>
      </c>
      <c r="C176" s="334" t="s">
        <v>132</v>
      </c>
      <c r="D176" s="342">
        <v>55</v>
      </c>
      <c r="E176" s="342">
        <v>0</v>
      </c>
      <c r="F176" s="336">
        <v>300</v>
      </c>
      <c r="G176" s="336">
        <v>300</v>
      </c>
      <c r="H176" s="337">
        <v>300</v>
      </c>
      <c r="I176" s="330">
        <v>300</v>
      </c>
      <c r="J176" s="330">
        <v>300</v>
      </c>
    </row>
    <row r="177" spans="1:10" x14ac:dyDescent="0.25">
      <c r="A177" s="346">
        <v>634002</v>
      </c>
      <c r="B177" s="333">
        <v>41</v>
      </c>
      <c r="C177" s="334" t="s">
        <v>133</v>
      </c>
      <c r="D177" s="342">
        <v>5</v>
      </c>
      <c r="E177" s="342">
        <v>0</v>
      </c>
      <c r="F177" s="336">
        <v>3600</v>
      </c>
      <c r="G177" s="336">
        <v>1000</v>
      </c>
      <c r="H177" s="337">
        <v>1000</v>
      </c>
      <c r="I177" s="330">
        <v>1000</v>
      </c>
      <c r="J177" s="330">
        <v>1000</v>
      </c>
    </row>
    <row r="178" spans="1:10" x14ac:dyDescent="0.25">
      <c r="A178" s="346">
        <v>634003</v>
      </c>
      <c r="B178" s="333">
        <v>41</v>
      </c>
      <c r="C178" s="334" t="s">
        <v>134</v>
      </c>
      <c r="D178" s="342">
        <v>0</v>
      </c>
      <c r="E178" s="342">
        <v>115</v>
      </c>
      <c r="F178" s="336">
        <v>100</v>
      </c>
      <c r="G178" s="336">
        <v>125</v>
      </c>
      <c r="H178" s="337">
        <v>125</v>
      </c>
      <c r="I178" s="330">
        <v>125</v>
      </c>
      <c r="J178" s="330">
        <v>125</v>
      </c>
    </row>
    <row r="179" spans="1:10" x14ac:dyDescent="0.25">
      <c r="A179" s="346">
        <v>634004</v>
      </c>
      <c r="B179" s="333"/>
      <c r="C179" s="334" t="s">
        <v>422</v>
      </c>
      <c r="D179" s="342">
        <v>0</v>
      </c>
      <c r="E179" s="342">
        <v>0</v>
      </c>
      <c r="F179" s="336">
        <v>0</v>
      </c>
      <c r="G179" s="336">
        <v>30</v>
      </c>
      <c r="H179" s="337">
        <v>0</v>
      </c>
      <c r="I179" s="330">
        <v>0</v>
      </c>
      <c r="J179" s="330">
        <v>0</v>
      </c>
    </row>
    <row r="180" spans="1:10" x14ac:dyDescent="0.25">
      <c r="A180" s="346">
        <v>635006</v>
      </c>
      <c r="B180" s="333">
        <v>41</v>
      </c>
      <c r="C180" s="334" t="s">
        <v>135</v>
      </c>
      <c r="D180" s="342">
        <v>308</v>
      </c>
      <c r="E180" s="342">
        <v>6029</v>
      </c>
      <c r="F180" s="336">
        <v>2693</v>
      </c>
      <c r="G180" s="336">
        <v>2693</v>
      </c>
      <c r="H180" s="337">
        <v>0</v>
      </c>
      <c r="I180" s="330">
        <v>0</v>
      </c>
      <c r="J180" s="330">
        <v>0</v>
      </c>
    </row>
    <row r="181" spans="1:10" x14ac:dyDescent="0.25">
      <c r="A181" s="346">
        <v>637001</v>
      </c>
      <c r="B181" s="333"/>
      <c r="C181" s="334" t="s">
        <v>379</v>
      </c>
      <c r="D181" s="342">
        <v>0</v>
      </c>
      <c r="E181" s="342">
        <v>72</v>
      </c>
      <c r="F181" s="336">
        <v>0</v>
      </c>
      <c r="G181" s="336">
        <v>0</v>
      </c>
      <c r="H181" s="337">
        <v>100</v>
      </c>
      <c r="I181" s="330">
        <v>100</v>
      </c>
      <c r="J181" s="330">
        <v>100</v>
      </c>
    </row>
    <row r="182" spans="1:10" x14ac:dyDescent="0.25">
      <c r="A182" s="346">
        <v>642002</v>
      </c>
      <c r="B182" s="333">
        <v>41</v>
      </c>
      <c r="C182" s="334" t="s">
        <v>136</v>
      </c>
      <c r="D182" s="342">
        <v>98</v>
      </c>
      <c r="E182" s="342">
        <v>0</v>
      </c>
      <c r="F182" s="336">
        <v>100</v>
      </c>
      <c r="G182" s="336">
        <v>0</v>
      </c>
      <c r="H182" s="337">
        <v>0</v>
      </c>
      <c r="I182" s="330">
        <v>0</v>
      </c>
      <c r="J182" s="330">
        <v>0</v>
      </c>
    </row>
    <row r="183" spans="1:10" x14ac:dyDescent="0.25">
      <c r="A183" s="362" t="s">
        <v>137</v>
      </c>
      <c r="B183" s="363"/>
      <c r="C183" s="362"/>
      <c r="D183" s="364">
        <f t="shared" ref="D183:J183" si="15">SUM(D169:D182)</f>
        <v>4211</v>
      </c>
      <c r="E183" s="364">
        <f t="shared" si="15"/>
        <v>14707</v>
      </c>
      <c r="F183" s="364">
        <f t="shared" si="15"/>
        <v>12343</v>
      </c>
      <c r="G183" s="364">
        <f>SUM(G169:G182)</f>
        <v>10248</v>
      </c>
      <c r="H183" s="365">
        <f>SUM(H169:H182)</f>
        <v>7625</v>
      </c>
      <c r="I183" s="364">
        <f t="shared" si="15"/>
        <v>7625</v>
      </c>
      <c r="J183" s="364">
        <f t="shared" si="15"/>
        <v>7625</v>
      </c>
    </row>
    <row r="184" spans="1:10" x14ac:dyDescent="0.25">
      <c r="A184" s="87"/>
      <c r="B184" s="71"/>
      <c r="C184" s="88"/>
      <c r="D184" s="89"/>
      <c r="E184" s="89"/>
      <c r="F184" s="90"/>
      <c r="G184" s="90"/>
      <c r="H184" s="90"/>
      <c r="I184" s="91"/>
      <c r="J184" s="91"/>
    </row>
    <row r="185" spans="1:10" x14ac:dyDescent="0.25">
      <c r="A185" s="371" t="s">
        <v>138</v>
      </c>
      <c r="B185" s="81"/>
      <c r="C185" s="82" t="s">
        <v>139</v>
      </c>
      <c r="D185" s="83"/>
      <c r="E185" s="83"/>
      <c r="F185" s="293"/>
      <c r="G185" s="293"/>
      <c r="H185" s="293"/>
      <c r="I185" s="66"/>
      <c r="J185" s="85"/>
    </row>
    <row r="186" spans="1:10" x14ac:dyDescent="0.25">
      <c r="A186" s="346">
        <v>600</v>
      </c>
      <c r="B186" s="333" t="s">
        <v>38</v>
      </c>
      <c r="C186" s="334" t="s">
        <v>140</v>
      </c>
      <c r="D186" s="342">
        <v>22</v>
      </c>
      <c r="E186" s="342">
        <v>2155</v>
      </c>
      <c r="F186" s="336">
        <v>200</v>
      </c>
      <c r="G186" s="336">
        <v>0</v>
      </c>
      <c r="H186" s="337">
        <v>200</v>
      </c>
      <c r="I186" s="330">
        <v>200</v>
      </c>
      <c r="J186" s="330">
        <v>200</v>
      </c>
    </row>
    <row r="187" spans="1:10" x14ac:dyDescent="0.25">
      <c r="A187" s="346">
        <v>600</v>
      </c>
      <c r="B187" s="333">
        <v>41</v>
      </c>
      <c r="C187" s="334" t="s">
        <v>141</v>
      </c>
      <c r="D187" s="342">
        <v>1954</v>
      </c>
      <c r="E187" s="342">
        <v>2230</v>
      </c>
      <c r="F187" s="336">
        <v>100</v>
      </c>
      <c r="G187" s="336">
        <v>0</v>
      </c>
      <c r="H187" s="337">
        <v>100</v>
      </c>
      <c r="I187" s="330">
        <v>1000</v>
      </c>
      <c r="J187" s="330">
        <v>1000</v>
      </c>
    </row>
    <row r="188" spans="1:10" x14ac:dyDescent="0.25">
      <c r="A188" s="346">
        <v>600</v>
      </c>
      <c r="B188" s="333" t="s">
        <v>37</v>
      </c>
      <c r="C188" s="334" t="s">
        <v>142</v>
      </c>
      <c r="D188" s="342">
        <v>7079</v>
      </c>
      <c r="E188" s="342">
        <v>11638</v>
      </c>
      <c r="F188" s="336">
        <v>1000</v>
      </c>
      <c r="G188" s="336">
        <v>0</v>
      </c>
      <c r="H188" s="337">
        <v>1000</v>
      </c>
      <c r="I188" s="330">
        <v>1000</v>
      </c>
      <c r="J188" s="330">
        <v>1000</v>
      </c>
    </row>
    <row r="189" spans="1:10" x14ac:dyDescent="0.25">
      <c r="A189" s="362" t="s">
        <v>143</v>
      </c>
      <c r="B189" s="363"/>
      <c r="C189" s="362"/>
      <c r="D189" s="364">
        <f t="shared" ref="D189" si="16">SUM(D186:D188)</f>
        <v>9055</v>
      </c>
      <c r="E189" s="364">
        <f t="shared" ref="E189:J189" si="17">SUM(E186:E188)</f>
        <v>16023</v>
      </c>
      <c r="F189" s="364">
        <f t="shared" si="17"/>
        <v>1300</v>
      </c>
      <c r="G189" s="364">
        <f>SUM(G186:G188)</f>
        <v>0</v>
      </c>
      <c r="H189" s="365">
        <f>SUM(H186:H188)</f>
        <v>1300</v>
      </c>
      <c r="I189" s="364">
        <f t="shared" si="17"/>
        <v>2200</v>
      </c>
      <c r="J189" s="364">
        <f t="shared" si="17"/>
        <v>2200</v>
      </c>
    </row>
    <row r="190" spans="1:10" x14ac:dyDescent="0.25">
      <c r="A190" s="376"/>
      <c r="B190" s="377"/>
      <c r="C190" s="378"/>
      <c r="D190" s="9"/>
      <c r="E190" s="9"/>
      <c r="F190" s="379"/>
      <c r="G190" s="379"/>
      <c r="H190" s="379"/>
      <c r="I190" s="380"/>
      <c r="J190" s="380"/>
    </row>
    <row r="191" spans="1:10" x14ac:dyDescent="0.25">
      <c r="A191" s="80" t="s">
        <v>144</v>
      </c>
      <c r="B191" s="81"/>
      <c r="C191" s="82" t="s">
        <v>145</v>
      </c>
      <c r="D191" s="83"/>
      <c r="E191" s="83"/>
      <c r="F191" s="293"/>
      <c r="G191" s="293"/>
      <c r="H191" s="293"/>
      <c r="I191" s="66"/>
      <c r="J191" s="85"/>
    </row>
    <row r="192" spans="1:10" x14ac:dyDescent="0.25">
      <c r="A192" s="346">
        <v>635006</v>
      </c>
      <c r="B192" s="333">
        <v>41</v>
      </c>
      <c r="C192" s="334" t="s">
        <v>380</v>
      </c>
      <c r="D192" s="342">
        <v>898</v>
      </c>
      <c r="E192" s="342">
        <v>1588</v>
      </c>
      <c r="F192" s="336">
        <v>2000</v>
      </c>
      <c r="G192" s="336">
        <v>1200</v>
      </c>
      <c r="H192" s="337">
        <v>2000</v>
      </c>
      <c r="I192" s="65">
        <v>14150</v>
      </c>
      <c r="J192" s="65">
        <v>41500</v>
      </c>
    </row>
    <row r="193" spans="1:10" x14ac:dyDescent="0.25">
      <c r="A193" s="362" t="s">
        <v>146</v>
      </c>
      <c r="B193" s="363"/>
      <c r="C193" s="362"/>
      <c r="D193" s="364">
        <f t="shared" ref="D193" si="18">SUM(D192:D192)</f>
        <v>898</v>
      </c>
      <c r="E193" s="364">
        <f t="shared" ref="E193:J193" si="19">SUM(E192)</f>
        <v>1588</v>
      </c>
      <c r="F193" s="364">
        <f t="shared" si="19"/>
        <v>2000</v>
      </c>
      <c r="G193" s="364">
        <f t="shared" si="19"/>
        <v>1200</v>
      </c>
      <c r="H193" s="365">
        <f>SUM(H192)</f>
        <v>2000</v>
      </c>
      <c r="I193" s="364">
        <f t="shared" si="19"/>
        <v>14150</v>
      </c>
      <c r="J193" s="364">
        <f t="shared" si="19"/>
        <v>41500</v>
      </c>
    </row>
    <row r="194" spans="1:10" x14ac:dyDescent="0.25">
      <c r="A194" s="87"/>
      <c r="B194" s="71"/>
      <c r="C194" s="88"/>
      <c r="D194" s="89"/>
      <c r="E194" s="89"/>
      <c r="F194" s="90"/>
      <c r="G194" s="90"/>
      <c r="H194" s="90"/>
      <c r="I194" s="91"/>
      <c r="J194" s="91"/>
    </row>
    <row r="195" spans="1:10" x14ac:dyDescent="0.25">
      <c r="A195" s="80" t="s">
        <v>147</v>
      </c>
      <c r="B195" s="81"/>
      <c r="C195" s="82" t="s">
        <v>148</v>
      </c>
      <c r="D195" s="83"/>
      <c r="E195" s="83"/>
      <c r="F195" s="293"/>
      <c r="G195" s="293"/>
      <c r="H195" s="293"/>
      <c r="I195" s="66"/>
      <c r="J195" s="85"/>
    </row>
    <row r="196" spans="1:10" x14ac:dyDescent="0.25">
      <c r="A196" s="346">
        <v>633004</v>
      </c>
      <c r="B196" s="333">
        <v>41</v>
      </c>
      <c r="C196" s="334" t="s">
        <v>381</v>
      </c>
      <c r="D196" s="342">
        <v>4444</v>
      </c>
      <c r="E196" s="342">
        <v>1330</v>
      </c>
      <c r="F196" s="336">
        <v>5100</v>
      </c>
      <c r="G196" s="336">
        <v>5000</v>
      </c>
      <c r="H196" s="337">
        <v>3000</v>
      </c>
      <c r="I196" s="65">
        <v>1000</v>
      </c>
      <c r="J196" s="65">
        <v>500</v>
      </c>
    </row>
    <row r="197" spans="1:10" x14ac:dyDescent="0.25">
      <c r="A197" s="346">
        <v>637004</v>
      </c>
      <c r="B197" s="333">
        <v>41</v>
      </c>
      <c r="C197" s="334" t="s">
        <v>149</v>
      </c>
      <c r="D197" s="342">
        <v>45300</v>
      </c>
      <c r="E197" s="342">
        <v>50606</v>
      </c>
      <c r="F197" s="336">
        <v>46000</v>
      </c>
      <c r="G197" s="336">
        <v>46000</v>
      </c>
      <c r="H197" s="337">
        <v>47000</v>
      </c>
      <c r="I197" s="65">
        <v>47000</v>
      </c>
      <c r="J197" s="65">
        <v>47000</v>
      </c>
    </row>
    <row r="198" spans="1:10" x14ac:dyDescent="0.25">
      <c r="A198" s="362" t="s">
        <v>150</v>
      </c>
      <c r="B198" s="363"/>
      <c r="C198" s="362"/>
      <c r="D198" s="364">
        <f t="shared" ref="D198" si="20">SUM(D196:D197)</f>
        <v>49744</v>
      </c>
      <c r="E198" s="364">
        <f t="shared" ref="E198:J198" si="21">SUM(E196:E197)</f>
        <v>51936</v>
      </c>
      <c r="F198" s="364">
        <f t="shared" si="21"/>
        <v>51100</v>
      </c>
      <c r="G198" s="364">
        <f t="shared" si="21"/>
        <v>51000</v>
      </c>
      <c r="H198" s="365">
        <f>SUM(H196:H197)</f>
        <v>50000</v>
      </c>
      <c r="I198" s="364">
        <f t="shared" si="21"/>
        <v>48000</v>
      </c>
      <c r="J198" s="364">
        <f t="shared" si="21"/>
        <v>47500</v>
      </c>
    </row>
    <row r="199" spans="1:10" x14ac:dyDescent="0.25">
      <c r="A199" s="87"/>
      <c r="B199" s="71"/>
      <c r="C199" s="88"/>
      <c r="D199" s="73"/>
      <c r="E199" s="73"/>
      <c r="F199" s="74"/>
      <c r="G199" s="74"/>
      <c r="H199" s="74"/>
      <c r="I199" s="75"/>
      <c r="J199" s="75"/>
    </row>
    <row r="200" spans="1:10" x14ac:dyDescent="0.25">
      <c r="A200" s="80" t="s">
        <v>151</v>
      </c>
      <c r="B200" s="381"/>
      <c r="C200" s="82" t="s">
        <v>152</v>
      </c>
      <c r="D200" s="83"/>
      <c r="E200" s="83"/>
      <c r="F200" s="293"/>
      <c r="G200" s="293"/>
      <c r="H200" s="293"/>
      <c r="I200" s="66"/>
      <c r="J200" s="85"/>
    </row>
    <row r="201" spans="1:10" x14ac:dyDescent="0.25">
      <c r="A201" s="346">
        <v>635006</v>
      </c>
      <c r="B201" s="333">
        <v>41</v>
      </c>
      <c r="C201" s="334" t="s">
        <v>153</v>
      </c>
      <c r="D201" s="342">
        <v>718</v>
      </c>
      <c r="E201" s="342">
        <v>1044</v>
      </c>
      <c r="F201" s="336">
        <v>2000</v>
      </c>
      <c r="G201" s="336">
        <v>2000</v>
      </c>
      <c r="H201" s="337">
        <v>2000</v>
      </c>
      <c r="I201" s="65">
        <v>2000</v>
      </c>
      <c r="J201" s="65">
        <v>1000</v>
      </c>
    </row>
    <row r="202" spans="1:10" x14ac:dyDescent="0.25">
      <c r="A202" s="346">
        <v>633006</v>
      </c>
      <c r="B202" s="333"/>
      <c r="C202" s="334" t="s">
        <v>130</v>
      </c>
      <c r="D202" s="342">
        <v>0</v>
      </c>
      <c r="E202" s="342">
        <v>0</v>
      </c>
      <c r="F202" s="336">
        <v>0</v>
      </c>
      <c r="G202" s="336">
        <v>0</v>
      </c>
      <c r="H202" s="337">
        <v>4300</v>
      </c>
      <c r="I202" s="65">
        <v>0</v>
      </c>
      <c r="J202" s="65">
        <v>0</v>
      </c>
    </row>
    <row r="203" spans="1:10" x14ac:dyDescent="0.25">
      <c r="A203" s="346">
        <v>630</v>
      </c>
      <c r="B203" s="333">
        <v>111</v>
      </c>
      <c r="C203" s="334" t="s">
        <v>36</v>
      </c>
      <c r="D203" s="342">
        <v>161</v>
      </c>
      <c r="E203" s="342">
        <v>163</v>
      </c>
      <c r="F203" s="336">
        <v>165</v>
      </c>
      <c r="G203" s="336">
        <v>165</v>
      </c>
      <c r="H203" s="337">
        <v>165</v>
      </c>
      <c r="I203" s="65">
        <v>165</v>
      </c>
      <c r="J203" s="65">
        <v>165</v>
      </c>
    </row>
    <row r="204" spans="1:10" x14ac:dyDescent="0.25">
      <c r="A204" s="362" t="s">
        <v>154</v>
      </c>
      <c r="B204" s="363"/>
      <c r="C204" s="366"/>
      <c r="D204" s="364">
        <f t="shared" ref="D204" si="22">SUM(D201:D203)</f>
        <v>879</v>
      </c>
      <c r="E204" s="364">
        <f t="shared" ref="E204:J204" si="23">SUM(E201:E203)</f>
        <v>1207</v>
      </c>
      <c r="F204" s="364">
        <f t="shared" si="23"/>
        <v>2165</v>
      </c>
      <c r="G204" s="364">
        <f t="shared" si="23"/>
        <v>2165</v>
      </c>
      <c r="H204" s="365">
        <f>SUM(H201:H203)</f>
        <v>6465</v>
      </c>
      <c r="I204" s="364">
        <f t="shared" si="23"/>
        <v>2165</v>
      </c>
      <c r="J204" s="364">
        <f t="shared" si="23"/>
        <v>1165</v>
      </c>
    </row>
    <row r="205" spans="1:10" x14ac:dyDescent="0.25">
      <c r="A205" s="30"/>
      <c r="B205" s="31"/>
      <c r="C205" s="32"/>
      <c r="D205" s="33"/>
      <c r="E205" s="33"/>
      <c r="F205" s="31"/>
      <c r="G205" s="31"/>
      <c r="H205" s="31"/>
      <c r="I205" s="66"/>
      <c r="J205" s="66"/>
    </row>
    <row r="206" spans="1:10" x14ac:dyDescent="0.25">
      <c r="A206" s="80" t="s">
        <v>155</v>
      </c>
      <c r="B206" s="81"/>
      <c r="C206" s="82" t="s">
        <v>156</v>
      </c>
      <c r="D206" s="83"/>
      <c r="E206" s="83"/>
      <c r="F206" s="293"/>
      <c r="G206" s="293"/>
      <c r="H206" s="293"/>
      <c r="I206" s="66"/>
      <c r="J206" s="85"/>
    </row>
    <row r="207" spans="1:10" x14ac:dyDescent="0.25">
      <c r="A207" s="346">
        <v>632001</v>
      </c>
      <c r="B207" s="333">
        <v>41</v>
      </c>
      <c r="C207" s="334" t="s">
        <v>157</v>
      </c>
      <c r="D207" s="342">
        <v>18540</v>
      </c>
      <c r="E207" s="342">
        <v>15230</v>
      </c>
      <c r="F207" s="336">
        <v>20000</v>
      </c>
      <c r="G207" s="336">
        <v>15000</v>
      </c>
      <c r="H207" s="337">
        <v>15000</v>
      </c>
      <c r="I207" s="65">
        <v>15000</v>
      </c>
      <c r="J207" s="65">
        <v>15000</v>
      </c>
    </row>
    <row r="208" spans="1:10" x14ac:dyDescent="0.25">
      <c r="A208" s="346">
        <v>633004</v>
      </c>
      <c r="B208" s="333"/>
      <c r="C208" s="334" t="s">
        <v>423</v>
      </c>
      <c r="D208" s="342">
        <v>0</v>
      </c>
      <c r="E208" s="342">
        <v>0</v>
      </c>
      <c r="F208" s="336">
        <v>0</v>
      </c>
      <c r="G208" s="336">
        <v>2700</v>
      </c>
      <c r="H208" s="337">
        <v>0</v>
      </c>
      <c r="I208" s="65">
        <v>0</v>
      </c>
      <c r="J208" s="65">
        <v>0</v>
      </c>
    </row>
    <row r="209" spans="1:10" x14ac:dyDescent="0.25">
      <c r="A209" s="346">
        <v>635004</v>
      </c>
      <c r="B209" s="333"/>
      <c r="C209" s="334" t="s">
        <v>382</v>
      </c>
      <c r="D209" s="342">
        <v>0</v>
      </c>
      <c r="E209" s="342">
        <v>7180</v>
      </c>
      <c r="F209" s="336">
        <v>0</v>
      </c>
      <c r="G209" s="336">
        <v>0</v>
      </c>
      <c r="H209" s="337">
        <v>0</v>
      </c>
      <c r="I209" s="65">
        <v>0</v>
      </c>
      <c r="J209" s="65">
        <v>0</v>
      </c>
    </row>
    <row r="210" spans="1:10" x14ac:dyDescent="0.25">
      <c r="A210" s="346">
        <v>635006</v>
      </c>
      <c r="B210" s="333">
        <v>41</v>
      </c>
      <c r="C210" s="334" t="s">
        <v>158</v>
      </c>
      <c r="D210" s="342">
        <v>1786</v>
      </c>
      <c r="E210" s="342">
        <v>947</v>
      </c>
      <c r="F210" s="336">
        <v>500</v>
      </c>
      <c r="G210" s="336">
        <v>500</v>
      </c>
      <c r="H210" s="337">
        <v>500</v>
      </c>
      <c r="I210" s="65">
        <v>500</v>
      </c>
      <c r="J210" s="65">
        <v>1000</v>
      </c>
    </row>
    <row r="211" spans="1:10" x14ac:dyDescent="0.25">
      <c r="A211" s="346">
        <v>637002</v>
      </c>
      <c r="B211" s="333"/>
      <c r="C211" s="334" t="s">
        <v>159</v>
      </c>
      <c r="D211" s="342">
        <v>3200</v>
      </c>
      <c r="E211" s="342">
        <v>0</v>
      </c>
      <c r="F211" s="336">
        <v>0</v>
      </c>
      <c r="G211" s="336">
        <v>0</v>
      </c>
      <c r="H211" s="337">
        <v>0</v>
      </c>
      <c r="I211" s="65">
        <v>0</v>
      </c>
      <c r="J211" s="65">
        <v>0</v>
      </c>
    </row>
    <row r="212" spans="1:10" x14ac:dyDescent="0.25">
      <c r="A212" s="346">
        <v>637005</v>
      </c>
      <c r="B212" s="333">
        <v>41</v>
      </c>
      <c r="C212" s="334" t="s">
        <v>160</v>
      </c>
      <c r="D212" s="342">
        <v>6067</v>
      </c>
      <c r="E212" s="342">
        <v>2406</v>
      </c>
      <c r="F212" s="336">
        <v>0</v>
      </c>
      <c r="G212" s="336">
        <v>0</v>
      </c>
      <c r="H212" s="337">
        <v>0</v>
      </c>
      <c r="I212" s="65">
        <v>0</v>
      </c>
      <c r="J212" s="65">
        <v>0</v>
      </c>
    </row>
    <row r="213" spans="1:10" x14ac:dyDescent="0.25">
      <c r="A213" s="346">
        <v>637005</v>
      </c>
      <c r="B213" s="333"/>
      <c r="C213" s="334" t="s">
        <v>161</v>
      </c>
      <c r="D213" s="342">
        <v>600</v>
      </c>
      <c r="E213" s="342">
        <v>0</v>
      </c>
      <c r="F213" s="336">
        <v>0</v>
      </c>
      <c r="G213" s="336">
        <v>0</v>
      </c>
      <c r="H213" s="337">
        <v>0</v>
      </c>
      <c r="I213" s="65">
        <v>0</v>
      </c>
      <c r="J213" s="65">
        <v>0</v>
      </c>
    </row>
    <row r="214" spans="1:10" x14ac:dyDescent="0.25">
      <c r="A214" s="362" t="s">
        <v>162</v>
      </c>
      <c r="B214" s="363"/>
      <c r="C214" s="366"/>
      <c r="D214" s="364">
        <f t="shared" ref="D214" si="24">SUM(D207:D213)</f>
        <v>30193</v>
      </c>
      <c r="E214" s="364">
        <f t="shared" ref="E214:J214" si="25">SUM(E207:E213)</f>
        <v>25763</v>
      </c>
      <c r="F214" s="364">
        <f t="shared" si="25"/>
        <v>20500</v>
      </c>
      <c r="G214" s="364">
        <f t="shared" si="25"/>
        <v>18200</v>
      </c>
      <c r="H214" s="365">
        <f>SUM(H207:H213)</f>
        <v>15500</v>
      </c>
      <c r="I214" s="364">
        <f t="shared" si="25"/>
        <v>15500</v>
      </c>
      <c r="J214" s="364">
        <f t="shared" si="25"/>
        <v>16000</v>
      </c>
    </row>
    <row r="215" spans="1:10" x14ac:dyDescent="0.25">
      <c r="A215" s="30"/>
      <c r="B215" s="31"/>
      <c r="C215" s="32"/>
      <c r="D215" s="33"/>
      <c r="E215" s="33"/>
      <c r="F215" s="31"/>
      <c r="G215" s="31"/>
      <c r="H215" s="31"/>
      <c r="I215" s="66"/>
      <c r="J215" s="66"/>
    </row>
    <row r="216" spans="1:10" x14ac:dyDescent="0.25">
      <c r="A216" s="371" t="s">
        <v>163</v>
      </c>
      <c r="B216" s="382"/>
      <c r="C216" s="82" t="s">
        <v>164</v>
      </c>
      <c r="D216" s="83"/>
      <c r="E216" s="83"/>
      <c r="F216" s="293"/>
      <c r="G216" s="293"/>
      <c r="H216" s="293"/>
      <c r="I216" s="66"/>
      <c r="J216" s="85"/>
    </row>
    <row r="217" spans="1:10" x14ac:dyDescent="0.25">
      <c r="A217" s="346">
        <v>632001</v>
      </c>
      <c r="B217" s="333">
        <v>41</v>
      </c>
      <c r="C217" s="334" t="s">
        <v>448</v>
      </c>
      <c r="D217" s="342">
        <v>41659</v>
      </c>
      <c r="E217" s="342">
        <v>34688</v>
      </c>
      <c r="F217" s="336">
        <v>37000</v>
      </c>
      <c r="G217" s="336">
        <v>37000</v>
      </c>
      <c r="H217" s="337">
        <v>37000</v>
      </c>
      <c r="I217" s="330">
        <v>37000</v>
      </c>
      <c r="J217" s="330">
        <v>37000</v>
      </c>
    </row>
    <row r="218" spans="1:10" ht="15" customHeight="1" x14ac:dyDescent="0.25">
      <c r="A218" s="346">
        <v>632002</v>
      </c>
      <c r="B218" s="333">
        <v>41</v>
      </c>
      <c r="C218" s="334" t="s">
        <v>449</v>
      </c>
      <c r="D218" s="342">
        <v>5714</v>
      </c>
      <c r="E218" s="342">
        <v>5548</v>
      </c>
      <c r="F218" s="336">
        <v>5000</v>
      </c>
      <c r="G218" s="336">
        <v>5000</v>
      </c>
      <c r="H218" s="337">
        <v>5000</v>
      </c>
      <c r="I218" s="330">
        <v>5000</v>
      </c>
      <c r="J218" s="330">
        <v>5000</v>
      </c>
    </row>
    <row r="219" spans="1:10" x14ac:dyDescent="0.25">
      <c r="A219" s="346">
        <v>633004</v>
      </c>
      <c r="B219" s="333">
        <v>41</v>
      </c>
      <c r="C219" s="334" t="s">
        <v>450</v>
      </c>
      <c r="D219" s="342">
        <v>0</v>
      </c>
      <c r="E219" s="342">
        <v>1858</v>
      </c>
      <c r="F219" s="336">
        <v>0</v>
      </c>
      <c r="G219" s="336">
        <v>200</v>
      </c>
      <c r="H219" s="337">
        <v>500</v>
      </c>
      <c r="I219" s="330">
        <v>500</v>
      </c>
      <c r="J219" s="330">
        <v>500</v>
      </c>
    </row>
    <row r="220" spans="1:10" x14ac:dyDescent="0.25">
      <c r="A220" s="346">
        <v>633006</v>
      </c>
      <c r="B220" s="333">
        <v>41</v>
      </c>
      <c r="C220" s="334" t="s">
        <v>451</v>
      </c>
      <c r="D220" s="342">
        <v>651</v>
      </c>
      <c r="E220" s="342">
        <v>520</v>
      </c>
      <c r="F220" s="336">
        <v>1000</v>
      </c>
      <c r="G220" s="336">
        <v>750</v>
      </c>
      <c r="H220" s="337">
        <v>1000</v>
      </c>
      <c r="I220" s="330">
        <v>750</v>
      </c>
      <c r="J220" s="330">
        <v>750</v>
      </c>
    </row>
    <row r="221" spans="1:10" x14ac:dyDescent="0.25">
      <c r="A221" s="346">
        <v>633010</v>
      </c>
      <c r="B221" s="333">
        <v>41</v>
      </c>
      <c r="C221" s="334" t="s">
        <v>452</v>
      </c>
      <c r="D221" s="342">
        <v>75</v>
      </c>
      <c r="E221" s="342">
        <v>9</v>
      </c>
      <c r="F221" s="336">
        <v>100</v>
      </c>
      <c r="G221" s="336">
        <v>110</v>
      </c>
      <c r="H221" s="337">
        <v>0</v>
      </c>
      <c r="I221" s="330">
        <v>100</v>
      </c>
      <c r="J221" s="330">
        <v>0</v>
      </c>
    </row>
    <row r="222" spans="1:10" x14ac:dyDescent="0.25">
      <c r="A222" s="346">
        <v>635004</v>
      </c>
      <c r="B222" s="333">
        <v>41</v>
      </c>
      <c r="C222" s="334" t="s">
        <v>453</v>
      </c>
      <c r="D222" s="342">
        <v>3278</v>
      </c>
      <c r="E222" s="342">
        <v>3118</v>
      </c>
      <c r="F222" s="336">
        <v>4000</v>
      </c>
      <c r="G222" s="336">
        <v>5000</v>
      </c>
      <c r="H222" s="337">
        <v>5000</v>
      </c>
      <c r="I222" s="330">
        <v>5000</v>
      </c>
      <c r="J222" s="330">
        <v>5000</v>
      </c>
    </row>
    <row r="223" spans="1:10" x14ac:dyDescent="0.25">
      <c r="A223" s="346">
        <v>635006</v>
      </c>
      <c r="B223" s="333">
        <v>41</v>
      </c>
      <c r="C223" s="334" t="s">
        <v>454</v>
      </c>
      <c r="D223" s="342">
        <v>2247</v>
      </c>
      <c r="E223" s="342">
        <v>14886</v>
      </c>
      <c r="F223" s="336">
        <v>15000</v>
      </c>
      <c r="G223" s="336">
        <v>13000</v>
      </c>
      <c r="H223" s="337">
        <v>35000</v>
      </c>
      <c r="I223" s="330">
        <v>5000</v>
      </c>
      <c r="J223" s="330">
        <v>5000</v>
      </c>
    </row>
    <row r="224" spans="1:10" x14ac:dyDescent="0.25">
      <c r="A224" s="346">
        <v>637004</v>
      </c>
      <c r="B224" s="333">
        <v>41</v>
      </c>
      <c r="C224" s="334" t="s">
        <v>98</v>
      </c>
      <c r="D224" s="342">
        <v>216</v>
      </c>
      <c r="E224" s="342">
        <v>308</v>
      </c>
      <c r="F224" s="336">
        <v>400</v>
      </c>
      <c r="G224" s="336">
        <v>300</v>
      </c>
      <c r="H224" s="337">
        <v>300</v>
      </c>
      <c r="I224" s="330">
        <v>300</v>
      </c>
      <c r="J224" s="330">
        <v>300</v>
      </c>
    </row>
    <row r="225" spans="1:10" x14ac:dyDescent="0.25">
      <c r="A225" s="362" t="s">
        <v>165</v>
      </c>
      <c r="B225" s="363"/>
      <c r="C225" s="362"/>
      <c r="D225" s="364">
        <f t="shared" ref="D225:J225" si="26">SUM(D217:D224)</f>
        <v>53840</v>
      </c>
      <c r="E225" s="364">
        <f t="shared" si="26"/>
        <v>60935</v>
      </c>
      <c r="F225" s="364">
        <f t="shared" si="26"/>
        <v>62500</v>
      </c>
      <c r="G225" s="364">
        <f>SUM(G217:G224)</f>
        <v>61360</v>
      </c>
      <c r="H225" s="365">
        <f>SUM(H217:H224)</f>
        <v>83800</v>
      </c>
      <c r="I225" s="364">
        <f t="shared" si="26"/>
        <v>53650</v>
      </c>
      <c r="J225" s="364">
        <f t="shared" si="26"/>
        <v>53550</v>
      </c>
    </row>
    <row r="226" spans="1:10" x14ac:dyDescent="0.25">
      <c r="A226" s="30"/>
      <c r="B226" s="31"/>
      <c r="C226" s="32"/>
      <c r="D226" s="33"/>
      <c r="E226" s="33"/>
      <c r="F226" s="31"/>
      <c r="G226" s="31"/>
      <c r="H226" s="31"/>
      <c r="I226" s="66"/>
      <c r="J226" s="66"/>
    </row>
    <row r="227" spans="1:10" x14ac:dyDescent="0.25">
      <c r="A227" s="80" t="s">
        <v>166</v>
      </c>
      <c r="B227" s="81"/>
      <c r="C227" s="82" t="s">
        <v>167</v>
      </c>
      <c r="D227" s="83"/>
      <c r="E227" s="83"/>
      <c r="F227" s="293"/>
      <c r="G227" s="293"/>
      <c r="H227" s="293"/>
      <c r="I227" s="66"/>
      <c r="J227" s="85"/>
    </row>
    <row r="228" spans="1:10" x14ac:dyDescent="0.25">
      <c r="A228" s="317">
        <v>632001</v>
      </c>
      <c r="B228" s="81"/>
      <c r="C228" s="383" t="s">
        <v>168</v>
      </c>
      <c r="D228" s="64">
        <v>0</v>
      </c>
      <c r="E228" s="64">
        <v>805</v>
      </c>
      <c r="F228" s="336">
        <v>1500</v>
      </c>
      <c r="G228" s="336">
        <v>3400</v>
      </c>
      <c r="H228" s="282">
        <v>3400</v>
      </c>
      <c r="I228" s="65">
        <v>3400</v>
      </c>
      <c r="J228" s="65">
        <v>3400</v>
      </c>
    </row>
    <row r="229" spans="1:10" x14ac:dyDescent="0.25">
      <c r="A229" s="346">
        <v>632002</v>
      </c>
      <c r="B229" s="333">
        <v>41</v>
      </c>
      <c r="C229" s="334" t="s">
        <v>169</v>
      </c>
      <c r="D229" s="342">
        <v>187</v>
      </c>
      <c r="E229" s="342">
        <v>172</v>
      </c>
      <c r="F229" s="336">
        <v>200</v>
      </c>
      <c r="G229" s="336">
        <v>400</v>
      </c>
      <c r="H229" s="337">
        <v>400</v>
      </c>
      <c r="I229" s="330">
        <v>400</v>
      </c>
      <c r="J229" s="330">
        <v>400</v>
      </c>
    </row>
    <row r="230" spans="1:10" x14ac:dyDescent="0.25">
      <c r="A230" s="346">
        <v>633004</v>
      </c>
      <c r="B230" s="333"/>
      <c r="C230" s="334" t="s">
        <v>383</v>
      </c>
      <c r="D230" s="342">
        <v>0</v>
      </c>
      <c r="E230" s="342">
        <v>3212</v>
      </c>
      <c r="F230" s="336">
        <v>0</v>
      </c>
      <c r="G230" s="336">
        <v>0</v>
      </c>
      <c r="H230" s="337">
        <v>0</v>
      </c>
      <c r="I230" s="330">
        <v>0</v>
      </c>
      <c r="J230" s="330">
        <v>0</v>
      </c>
    </row>
    <row r="231" spans="1:10" x14ac:dyDescent="0.25">
      <c r="A231" s="346">
        <v>635006</v>
      </c>
      <c r="B231" s="333">
        <v>41</v>
      </c>
      <c r="C231" s="334" t="s">
        <v>170</v>
      </c>
      <c r="D231" s="342">
        <v>220</v>
      </c>
      <c r="E231" s="342">
        <v>945</v>
      </c>
      <c r="F231" s="336">
        <v>3500</v>
      </c>
      <c r="G231" s="336">
        <v>1400</v>
      </c>
      <c r="H231" s="337">
        <v>1000</v>
      </c>
      <c r="I231" s="330">
        <v>200</v>
      </c>
      <c r="J231" s="330">
        <v>200</v>
      </c>
    </row>
    <row r="232" spans="1:10" x14ac:dyDescent="0.25">
      <c r="A232" s="346">
        <v>642002</v>
      </c>
      <c r="B232" s="333">
        <v>41</v>
      </c>
      <c r="C232" s="334" t="s">
        <v>171</v>
      </c>
      <c r="D232" s="342">
        <v>26389</v>
      </c>
      <c r="E232" s="342">
        <v>25924</v>
      </c>
      <c r="F232" s="65">
        <v>26500</v>
      </c>
      <c r="G232" s="65">
        <v>26500</v>
      </c>
      <c r="H232" s="282">
        <v>26500</v>
      </c>
      <c r="I232" s="330">
        <v>26500</v>
      </c>
      <c r="J232" s="330">
        <v>26500</v>
      </c>
    </row>
    <row r="233" spans="1:10" x14ac:dyDescent="0.25">
      <c r="A233" s="346">
        <v>633006</v>
      </c>
      <c r="B233" s="333"/>
      <c r="C233" s="334" t="s">
        <v>172</v>
      </c>
      <c r="D233" s="342">
        <v>0</v>
      </c>
      <c r="E233" s="342">
        <v>0</v>
      </c>
      <c r="F233" s="65">
        <v>1000</v>
      </c>
      <c r="G233" s="65">
        <v>0</v>
      </c>
      <c r="H233" s="282">
        <v>1000</v>
      </c>
      <c r="I233" s="330">
        <v>300</v>
      </c>
      <c r="J233" s="330">
        <v>300</v>
      </c>
    </row>
    <row r="234" spans="1:10" x14ac:dyDescent="0.25">
      <c r="A234" s="346">
        <v>635006</v>
      </c>
      <c r="B234" s="333">
        <v>41</v>
      </c>
      <c r="C234" s="334" t="s">
        <v>173</v>
      </c>
      <c r="D234" s="342">
        <v>1347</v>
      </c>
      <c r="E234" s="342">
        <v>661</v>
      </c>
      <c r="F234" s="336">
        <v>2500</v>
      </c>
      <c r="G234" s="336">
        <v>1700</v>
      </c>
      <c r="H234" s="337">
        <v>2500</v>
      </c>
      <c r="I234" s="330">
        <v>2500</v>
      </c>
      <c r="J234" s="330">
        <v>500</v>
      </c>
    </row>
    <row r="235" spans="1:10" x14ac:dyDescent="0.25">
      <c r="A235" s="362" t="s">
        <v>174</v>
      </c>
      <c r="B235" s="363"/>
      <c r="C235" s="362"/>
      <c r="D235" s="364">
        <f t="shared" ref="D235" si="27">SUM(D228:D234)</f>
        <v>28143</v>
      </c>
      <c r="E235" s="364">
        <f t="shared" ref="E235:J235" si="28">SUM(E228:E234)</f>
        <v>31719</v>
      </c>
      <c r="F235" s="364">
        <f t="shared" si="28"/>
        <v>35200</v>
      </c>
      <c r="G235" s="364">
        <f>SUM(G228:G234)</f>
        <v>33400</v>
      </c>
      <c r="H235" s="365">
        <f>SUM(H228:H234)</f>
        <v>34800</v>
      </c>
      <c r="I235" s="364">
        <f>SUM(I228:I234)</f>
        <v>33300</v>
      </c>
      <c r="J235" s="364">
        <f t="shared" si="28"/>
        <v>31300</v>
      </c>
    </row>
    <row r="236" spans="1:10" x14ac:dyDescent="0.25">
      <c r="A236" s="30"/>
      <c r="B236" s="31"/>
      <c r="C236" s="32"/>
      <c r="D236" s="33"/>
      <c r="E236" s="33"/>
      <c r="F236" s="31"/>
      <c r="G236" s="31"/>
      <c r="H236" s="31"/>
      <c r="I236" s="66"/>
      <c r="J236" s="66"/>
    </row>
    <row r="237" spans="1:10" x14ac:dyDescent="0.25">
      <c r="A237" s="371" t="s">
        <v>175</v>
      </c>
      <c r="B237" s="81"/>
      <c r="C237" s="82" t="s">
        <v>176</v>
      </c>
      <c r="D237" s="83"/>
      <c r="E237" s="83"/>
      <c r="F237" s="293"/>
      <c r="G237" s="293"/>
      <c r="H237" s="293"/>
      <c r="I237" s="66"/>
      <c r="J237" s="85"/>
    </row>
    <row r="238" spans="1:10" x14ac:dyDescent="0.25">
      <c r="A238" s="346">
        <v>633001</v>
      </c>
      <c r="B238" s="333">
        <v>41</v>
      </c>
      <c r="C238" s="334" t="s">
        <v>177</v>
      </c>
      <c r="D238" s="342">
        <v>266</v>
      </c>
      <c r="E238" s="342">
        <v>57</v>
      </c>
      <c r="F238" s="65">
        <v>500</v>
      </c>
      <c r="G238" s="65">
        <v>150</v>
      </c>
      <c r="H238" s="282">
        <v>200</v>
      </c>
      <c r="I238" s="330">
        <v>500</v>
      </c>
      <c r="J238" s="330">
        <v>200</v>
      </c>
    </row>
    <row r="239" spans="1:10" x14ac:dyDescent="0.25">
      <c r="A239" s="346">
        <v>633006</v>
      </c>
      <c r="B239" s="333">
        <v>41</v>
      </c>
      <c r="C239" s="334" t="s">
        <v>178</v>
      </c>
      <c r="D239" s="342">
        <v>0</v>
      </c>
      <c r="E239" s="342">
        <v>0</v>
      </c>
      <c r="F239" s="65">
        <v>200</v>
      </c>
      <c r="G239" s="65">
        <v>200</v>
      </c>
      <c r="H239" s="282">
        <v>200</v>
      </c>
      <c r="I239" s="330">
        <v>200</v>
      </c>
      <c r="J239" s="330">
        <v>200</v>
      </c>
    </row>
    <row r="240" spans="1:10" x14ac:dyDescent="0.25">
      <c r="A240" s="346">
        <v>633009</v>
      </c>
      <c r="B240" s="333">
        <v>41</v>
      </c>
      <c r="C240" s="334" t="s">
        <v>384</v>
      </c>
      <c r="D240" s="342">
        <v>178</v>
      </c>
      <c r="E240" s="342">
        <v>168</v>
      </c>
      <c r="F240" s="65">
        <v>500</v>
      </c>
      <c r="G240" s="65">
        <v>500</v>
      </c>
      <c r="H240" s="282">
        <v>500</v>
      </c>
      <c r="I240" s="330">
        <v>500</v>
      </c>
      <c r="J240" s="330">
        <v>500</v>
      </c>
    </row>
    <row r="241" spans="1:10" x14ac:dyDescent="0.25">
      <c r="A241" s="346">
        <v>633013</v>
      </c>
      <c r="B241" s="333"/>
      <c r="C241" s="334" t="s">
        <v>410</v>
      </c>
      <c r="D241" s="342">
        <v>0</v>
      </c>
      <c r="E241" s="342">
        <v>0</v>
      </c>
      <c r="F241" s="65">
        <v>70</v>
      </c>
      <c r="G241" s="65">
        <v>70</v>
      </c>
      <c r="H241" s="282">
        <v>70</v>
      </c>
      <c r="I241" s="330">
        <v>70</v>
      </c>
      <c r="J241" s="330">
        <v>70</v>
      </c>
    </row>
    <row r="242" spans="1:10" x14ac:dyDescent="0.25">
      <c r="A242" s="346">
        <v>635006</v>
      </c>
      <c r="B242" s="333">
        <v>41</v>
      </c>
      <c r="C242" s="334" t="s">
        <v>179</v>
      </c>
      <c r="D242" s="342">
        <v>380</v>
      </c>
      <c r="E242" s="342">
        <v>6990</v>
      </c>
      <c r="F242" s="65">
        <v>0</v>
      </c>
      <c r="G242" s="65">
        <v>0</v>
      </c>
      <c r="H242" s="282">
        <v>0</v>
      </c>
      <c r="I242" s="330">
        <v>5000</v>
      </c>
      <c r="J242" s="330">
        <v>0</v>
      </c>
    </row>
    <row r="243" spans="1:10" x14ac:dyDescent="0.25">
      <c r="A243" s="346">
        <v>637012</v>
      </c>
      <c r="B243" s="333"/>
      <c r="C243" s="334" t="s">
        <v>385</v>
      </c>
      <c r="D243" s="342">
        <v>0</v>
      </c>
      <c r="E243" s="342">
        <v>66</v>
      </c>
      <c r="F243" s="65">
        <v>0</v>
      </c>
      <c r="G243" s="65">
        <v>0</v>
      </c>
      <c r="H243" s="282">
        <v>0</v>
      </c>
      <c r="I243" s="330">
        <v>0</v>
      </c>
      <c r="J243" s="330">
        <v>0</v>
      </c>
    </row>
    <row r="244" spans="1:10" x14ac:dyDescent="0.25">
      <c r="A244" s="346">
        <v>635006</v>
      </c>
      <c r="B244" s="333">
        <v>111</v>
      </c>
      <c r="C244" s="334" t="s">
        <v>180</v>
      </c>
      <c r="D244" s="342">
        <v>0</v>
      </c>
      <c r="E244" s="342">
        <v>0</v>
      </c>
      <c r="F244" s="65">
        <v>40</v>
      </c>
      <c r="G244" s="65">
        <v>40</v>
      </c>
      <c r="H244" s="282">
        <v>40</v>
      </c>
      <c r="I244" s="330">
        <v>40</v>
      </c>
      <c r="J244" s="330">
        <v>40</v>
      </c>
    </row>
    <row r="245" spans="1:10" x14ac:dyDescent="0.25">
      <c r="A245" s="346">
        <v>635006</v>
      </c>
      <c r="B245" s="333">
        <v>41</v>
      </c>
      <c r="C245" s="334" t="s">
        <v>181</v>
      </c>
      <c r="D245" s="342">
        <v>6946</v>
      </c>
      <c r="E245" s="342">
        <v>0</v>
      </c>
      <c r="F245" s="65">
        <v>0</v>
      </c>
      <c r="G245" s="65">
        <v>0</v>
      </c>
      <c r="H245" s="282">
        <v>0</v>
      </c>
      <c r="I245" s="330">
        <v>0</v>
      </c>
      <c r="J245" s="330">
        <v>0</v>
      </c>
    </row>
    <row r="246" spans="1:10" x14ac:dyDescent="0.25">
      <c r="A246" s="346">
        <v>637002</v>
      </c>
      <c r="B246" s="333"/>
      <c r="C246" s="334" t="s">
        <v>386</v>
      </c>
      <c r="D246" s="342">
        <v>0</v>
      </c>
      <c r="E246" s="342">
        <v>2400</v>
      </c>
      <c r="F246" s="65">
        <v>0</v>
      </c>
      <c r="G246" s="65">
        <v>0</v>
      </c>
      <c r="H246" s="282">
        <v>0</v>
      </c>
      <c r="I246" s="330">
        <v>0</v>
      </c>
      <c r="J246" s="330">
        <v>0</v>
      </c>
    </row>
    <row r="247" spans="1:10" x14ac:dyDescent="0.25">
      <c r="A247" s="346">
        <v>632001</v>
      </c>
      <c r="B247" s="333">
        <v>41</v>
      </c>
      <c r="C247" s="334" t="s">
        <v>182</v>
      </c>
      <c r="D247" s="64">
        <v>13113</v>
      </c>
      <c r="E247" s="64">
        <v>17907</v>
      </c>
      <c r="F247" s="65">
        <v>16000</v>
      </c>
      <c r="G247" s="65">
        <v>20000</v>
      </c>
      <c r="H247" s="282">
        <v>20000</v>
      </c>
      <c r="I247" s="65">
        <v>20000</v>
      </c>
      <c r="J247" s="65">
        <v>20000</v>
      </c>
    </row>
    <row r="248" spans="1:10" x14ac:dyDescent="0.25">
      <c r="A248" s="346">
        <v>632002</v>
      </c>
      <c r="B248" s="333">
        <v>41</v>
      </c>
      <c r="C248" s="334" t="s">
        <v>470</v>
      </c>
      <c r="D248" s="342">
        <v>607</v>
      </c>
      <c r="E248" s="342">
        <v>887</v>
      </c>
      <c r="F248" s="65">
        <v>700</v>
      </c>
      <c r="G248" s="65">
        <v>500</v>
      </c>
      <c r="H248" s="282">
        <v>700</v>
      </c>
      <c r="I248" s="330">
        <v>700</v>
      </c>
      <c r="J248" s="330">
        <v>700</v>
      </c>
    </row>
    <row r="249" spans="1:10" x14ac:dyDescent="0.25">
      <c r="A249" s="346">
        <v>632003</v>
      </c>
      <c r="B249" s="333">
        <v>41</v>
      </c>
      <c r="C249" s="334" t="s">
        <v>183</v>
      </c>
      <c r="D249" s="342">
        <v>346</v>
      </c>
      <c r="E249" s="342">
        <v>286</v>
      </c>
      <c r="F249" s="65">
        <v>350</v>
      </c>
      <c r="G249" s="65">
        <v>350</v>
      </c>
      <c r="H249" s="282">
        <v>350</v>
      </c>
      <c r="I249" s="330">
        <v>350</v>
      </c>
      <c r="J249" s="330">
        <v>350</v>
      </c>
    </row>
    <row r="250" spans="1:10" x14ac:dyDescent="0.25">
      <c r="A250" s="346">
        <v>632004</v>
      </c>
      <c r="B250" s="333"/>
      <c r="C250" s="334" t="s">
        <v>424</v>
      </c>
      <c r="D250" s="342">
        <v>0</v>
      </c>
      <c r="E250" s="342">
        <v>0</v>
      </c>
      <c r="F250" s="65">
        <v>0</v>
      </c>
      <c r="G250" s="65">
        <v>300</v>
      </c>
      <c r="H250" s="282">
        <v>300</v>
      </c>
      <c r="I250" s="330">
        <v>300</v>
      </c>
      <c r="J250" s="330">
        <v>300</v>
      </c>
    </row>
    <row r="251" spans="1:10" x14ac:dyDescent="0.25">
      <c r="A251" s="346">
        <v>633001</v>
      </c>
      <c r="B251" s="333">
        <v>41</v>
      </c>
      <c r="C251" s="334" t="s">
        <v>184</v>
      </c>
      <c r="D251" s="342">
        <v>779</v>
      </c>
      <c r="E251" s="342">
        <v>1337</v>
      </c>
      <c r="F251" s="65">
        <v>6500</v>
      </c>
      <c r="G251" s="65">
        <v>4000</v>
      </c>
      <c r="H251" s="282">
        <v>0</v>
      </c>
      <c r="I251" s="330">
        <v>0</v>
      </c>
      <c r="J251" s="330">
        <v>0</v>
      </c>
    </row>
    <row r="252" spans="1:10" x14ac:dyDescent="0.25">
      <c r="A252" s="346">
        <v>633004</v>
      </c>
      <c r="B252" s="333">
        <v>41</v>
      </c>
      <c r="C252" s="334" t="s">
        <v>185</v>
      </c>
      <c r="D252" s="342">
        <v>519</v>
      </c>
      <c r="E252" s="342">
        <v>499</v>
      </c>
      <c r="F252" s="65">
        <v>500</v>
      </c>
      <c r="G252" s="65">
        <v>1000</v>
      </c>
      <c r="H252" s="282">
        <v>0</v>
      </c>
      <c r="I252" s="330">
        <v>0</v>
      </c>
      <c r="J252" s="330">
        <v>0</v>
      </c>
    </row>
    <row r="253" spans="1:10" x14ac:dyDescent="0.25">
      <c r="A253" s="346">
        <v>633006</v>
      </c>
      <c r="B253" s="333">
        <v>41</v>
      </c>
      <c r="C253" s="334" t="s">
        <v>186</v>
      </c>
      <c r="D253" s="342">
        <v>2224</v>
      </c>
      <c r="E253" s="342">
        <v>1822</v>
      </c>
      <c r="F253" s="65">
        <v>2200</v>
      </c>
      <c r="G253" s="65">
        <v>3200</v>
      </c>
      <c r="H253" s="282">
        <v>3500</v>
      </c>
      <c r="I253" s="330">
        <v>3500</v>
      </c>
      <c r="J253" s="330">
        <v>3500</v>
      </c>
    </row>
    <row r="254" spans="1:10" x14ac:dyDescent="0.25">
      <c r="A254" s="346">
        <v>633010</v>
      </c>
      <c r="B254" s="333">
        <v>41</v>
      </c>
      <c r="C254" s="334" t="s">
        <v>187</v>
      </c>
      <c r="D254" s="342">
        <v>0</v>
      </c>
      <c r="E254" s="342">
        <v>275</v>
      </c>
      <c r="F254" s="65">
        <v>80</v>
      </c>
      <c r="G254" s="65">
        <v>80</v>
      </c>
      <c r="H254" s="282">
        <v>300</v>
      </c>
      <c r="I254" s="330">
        <v>80</v>
      </c>
      <c r="J254" s="330">
        <v>200</v>
      </c>
    </row>
    <row r="255" spans="1:10" x14ac:dyDescent="0.25">
      <c r="A255" s="346">
        <v>635006</v>
      </c>
      <c r="B255" s="333">
        <v>41</v>
      </c>
      <c r="C255" s="334" t="s">
        <v>188</v>
      </c>
      <c r="D255" s="342">
        <v>1226</v>
      </c>
      <c r="E255" s="342">
        <v>10854</v>
      </c>
      <c r="F255" s="65">
        <v>8600</v>
      </c>
      <c r="G255" s="65">
        <v>11800</v>
      </c>
      <c r="H255" s="282">
        <v>10000</v>
      </c>
      <c r="I255" s="330">
        <v>5000</v>
      </c>
      <c r="J255" s="330">
        <v>5000</v>
      </c>
    </row>
    <row r="256" spans="1:10" x14ac:dyDescent="0.25">
      <c r="A256" s="346">
        <v>635006</v>
      </c>
      <c r="B256" s="333"/>
      <c r="C256" s="334" t="s">
        <v>469</v>
      </c>
      <c r="D256" s="342">
        <v>0</v>
      </c>
      <c r="E256" s="342">
        <v>0</v>
      </c>
      <c r="F256" s="65">
        <v>8000</v>
      </c>
      <c r="G256" s="65">
        <v>0</v>
      </c>
      <c r="H256" s="282">
        <v>8000</v>
      </c>
      <c r="I256" s="330">
        <v>0</v>
      </c>
      <c r="J256" s="330">
        <v>0</v>
      </c>
    </row>
    <row r="257" spans="1:10" x14ac:dyDescent="0.25">
      <c r="A257" s="346">
        <v>637004</v>
      </c>
      <c r="B257" s="333">
        <v>41</v>
      </c>
      <c r="C257" s="334" t="s">
        <v>189</v>
      </c>
      <c r="D257" s="342">
        <v>10130</v>
      </c>
      <c r="E257" s="342">
        <v>20994</v>
      </c>
      <c r="F257" s="65">
        <v>13000</v>
      </c>
      <c r="G257" s="65">
        <v>16000</v>
      </c>
      <c r="H257" s="282">
        <v>18000</v>
      </c>
      <c r="I257" s="330">
        <v>20000</v>
      </c>
      <c r="J257" s="330">
        <v>13000</v>
      </c>
    </row>
    <row r="258" spans="1:10" x14ac:dyDescent="0.25">
      <c r="A258" s="346">
        <v>637004</v>
      </c>
      <c r="B258" s="333"/>
      <c r="C258" s="334" t="s">
        <v>387</v>
      </c>
      <c r="D258" s="342">
        <v>0</v>
      </c>
      <c r="E258" s="342">
        <v>800</v>
      </c>
      <c r="F258" s="65">
        <v>0</v>
      </c>
      <c r="G258" s="65">
        <v>0</v>
      </c>
      <c r="H258" s="282">
        <v>0</v>
      </c>
      <c r="I258" s="330">
        <v>0</v>
      </c>
      <c r="J258" s="330">
        <v>0</v>
      </c>
    </row>
    <row r="259" spans="1:10" x14ac:dyDescent="0.25">
      <c r="A259" s="346">
        <v>637027</v>
      </c>
      <c r="B259" s="333">
        <v>41</v>
      </c>
      <c r="C259" s="334" t="s">
        <v>190</v>
      </c>
      <c r="D259" s="342">
        <v>1051</v>
      </c>
      <c r="E259" s="342">
        <v>1195</v>
      </c>
      <c r="F259" s="65">
        <v>2000</v>
      </c>
      <c r="G259" s="65">
        <v>1200</v>
      </c>
      <c r="H259" s="282">
        <v>1200</v>
      </c>
      <c r="I259" s="330">
        <v>1200</v>
      </c>
      <c r="J259" s="330">
        <v>1200</v>
      </c>
    </row>
    <row r="260" spans="1:10" x14ac:dyDescent="0.25">
      <c r="A260" s="362" t="s">
        <v>191</v>
      </c>
      <c r="B260" s="363"/>
      <c r="C260" s="366"/>
      <c r="D260" s="364">
        <f t="shared" ref="D260:J260" si="29">SUM(D238:D259)</f>
        <v>37765</v>
      </c>
      <c r="E260" s="364">
        <f t="shared" si="29"/>
        <v>66537</v>
      </c>
      <c r="F260" s="355">
        <f t="shared" si="29"/>
        <v>59240</v>
      </c>
      <c r="G260" s="355">
        <f>SUM(G238:G259)</f>
        <v>59390</v>
      </c>
      <c r="H260" s="356">
        <f>SUM(H238:H259)</f>
        <v>63360</v>
      </c>
      <c r="I260" s="355">
        <f t="shared" si="29"/>
        <v>57440</v>
      </c>
      <c r="J260" s="355">
        <f t="shared" si="29"/>
        <v>45260</v>
      </c>
    </row>
    <row r="261" spans="1:10" x14ac:dyDescent="0.25">
      <c r="A261" s="87"/>
      <c r="B261" s="71"/>
      <c r="C261" s="72"/>
      <c r="D261" s="92"/>
      <c r="E261" s="92"/>
      <c r="F261" s="90"/>
      <c r="G261" s="90"/>
      <c r="H261" s="90"/>
      <c r="I261" s="91"/>
      <c r="J261" s="91"/>
    </row>
    <row r="262" spans="1:10" x14ac:dyDescent="0.25">
      <c r="A262" s="80" t="s">
        <v>192</v>
      </c>
      <c r="B262" s="81"/>
      <c r="C262" s="82" t="s">
        <v>193</v>
      </c>
      <c r="D262" s="83"/>
      <c r="E262" s="83"/>
      <c r="F262" s="293"/>
      <c r="G262" s="293"/>
      <c r="H262" s="293"/>
      <c r="I262" s="66"/>
      <c r="J262" s="85"/>
    </row>
    <row r="263" spans="1:10" x14ac:dyDescent="0.25">
      <c r="A263" s="317">
        <v>632001</v>
      </c>
      <c r="B263" s="384"/>
      <c r="C263" s="318" t="s">
        <v>194</v>
      </c>
      <c r="D263" s="64">
        <v>0</v>
      </c>
      <c r="E263" s="64">
        <v>7242</v>
      </c>
      <c r="F263" s="65">
        <v>7000</v>
      </c>
      <c r="G263" s="65">
        <v>3200</v>
      </c>
      <c r="H263" s="282">
        <v>3200</v>
      </c>
      <c r="I263" s="65">
        <v>3200</v>
      </c>
      <c r="J263" s="65">
        <v>3200</v>
      </c>
    </row>
    <row r="264" spans="1:10" x14ac:dyDescent="0.25">
      <c r="A264" s="346">
        <v>632002</v>
      </c>
      <c r="B264" s="333">
        <v>41</v>
      </c>
      <c r="C264" s="334" t="s">
        <v>195</v>
      </c>
      <c r="D264" s="342">
        <v>101</v>
      </c>
      <c r="E264" s="342">
        <v>45</v>
      </c>
      <c r="F264" s="336">
        <v>150</v>
      </c>
      <c r="G264" s="336">
        <v>400</v>
      </c>
      <c r="H264" s="337">
        <v>400</v>
      </c>
      <c r="I264" s="330">
        <v>400</v>
      </c>
      <c r="J264" s="330">
        <v>400</v>
      </c>
    </row>
    <row r="265" spans="1:10" x14ac:dyDescent="0.25">
      <c r="A265" s="346">
        <v>633004</v>
      </c>
      <c r="B265" s="333">
        <v>41</v>
      </c>
      <c r="C265" s="334" t="s">
        <v>467</v>
      </c>
      <c r="D265" s="342">
        <v>0</v>
      </c>
      <c r="E265" s="342">
        <v>6</v>
      </c>
      <c r="F265" s="336">
        <v>50</v>
      </c>
      <c r="G265" s="336">
        <v>50</v>
      </c>
      <c r="H265" s="337">
        <v>2000</v>
      </c>
      <c r="I265" s="330">
        <v>50</v>
      </c>
      <c r="J265" s="330">
        <v>50</v>
      </c>
    </row>
    <row r="266" spans="1:10" x14ac:dyDescent="0.25">
      <c r="A266" s="346">
        <v>633006</v>
      </c>
      <c r="B266" s="333">
        <v>41</v>
      </c>
      <c r="C266" s="334" t="s">
        <v>425</v>
      </c>
      <c r="D266" s="342">
        <v>80</v>
      </c>
      <c r="E266" s="342">
        <v>47</v>
      </c>
      <c r="F266" s="336">
        <v>50</v>
      </c>
      <c r="G266" s="336">
        <v>350</v>
      </c>
      <c r="H266" s="337">
        <v>350</v>
      </c>
      <c r="I266" s="330">
        <v>350</v>
      </c>
      <c r="J266" s="330">
        <v>350</v>
      </c>
    </row>
    <row r="267" spans="1:10" x14ac:dyDescent="0.25">
      <c r="A267" s="346">
        <v>633010</v>
      </c>
      <c r="B267" s="333"/>
      <c r="C267" s="334" t="s">
        <v>426</v>
      </c>
      <c r="D267" s="342">
        <v>0</v>
      </c>
      <c r="E267" s="342">
        <v>0</v>
      </c>
      <c r="F267" s="336">
        <v>0</v>
      </c>
      <c r="G267" s="336">
        <v>50</v>
      </c>
      <c r="H267" s="337">
        <v>50</v>
      </c>
      <c r="I267" s="330">
        <v>50</v>
      </c>
      <c r="J267" s="330">
        <v>0</v>
      </c>
    </row>
    <row r="268" spans="1:10" x14ac:dyDescent="0.25">
      <c r="A268" s="346">
        <v>637005</v>
      </c>
      <c r="B268" s="333">
        <v>41</v>
      </c>
      <c r="C268" s="334" t="s">
        <v>196</v>
      </c>
      <c r="D268" s="342">
        <v>288</v>
      </c>
      <c r="E268" s="342">
        <v>108</v>
      </c>
      <c r="F268" s="336">
        <v>1500</v>
      </c>
      <c r="G268" s="336">
        <v>100</v>
      </c>
      <c r="H268" s="337">
        <v>1500</v>
      </c>
      <c r="I268" s="330">
        <v>300</v>
      </c>
      <c r="J268" s="330">
        <v>300</v>
      </c>
    </row>
    <row r="269" spans="1:10" x14ac:dyDescent="0.25">
      <c r="A269" s="346">
        <v>642002</v>
      </c>
      <c r="B269" s="333">
        <v>41</v>
      </c>
      <c r="C269" s="334" t="s">
        <v>197</v>
      </c>
      <c r="D269" s="342">
        <v>3149</v>
      </c>
      <c r="E269" s="342">
        <v>2880</v>
      </c>
      <c r="F269" s="65">
        <v>2600</v>
      </c>
      <c r="G269" s="65">
        <v>4975</v>
      </c>
      <c r="H269" s="282">
        <v>2600</v>
      </c>
      <c r="I269" s="330">
        <v>2600</v>
      </c>
      <c r="J269" s="330">
        <v>2600</v>
      </c>
    </row>
    <row r="270" spans="1:10" x14ac:dyDescent="0.25">
      <c r="A270" s="346">
        <v>642006</v>
      </c>
      <c r="B270" s="333">
        <v>41</v>
      </c>
      <c r="C270" s="334" t="s">
        <v>388</v>
      </c>
      <c r="D270" s="342">
        <v>701</v>
      </c>
      <c r="E270" s="342">
        <v>1353</v>
      </c>
      <c r="F270" s="336">
        <v>750</v>
      </c>
      <c r="G270" s="336">
        <v>1400</v>
      </c>
      <c r="H270" s="337">
        <v>1400</v>
      </c>
      <c r="I270" s="330">
        <v>1400</v>
      </c>
      <c r="J270" s="330">
        <v>1400</v>
      </c>
    </row>
    <row r="271" spans="1:10" x14ac:dyDescent="0.25">
      <c r="A271" s="362" t="s">
        <v>198</v>
      </c>
      <c r="B271" s="363"/>
      <c r="C271" s="366"/>
      <c r="D271" s="355">
        <f t="shared" ref="D271" si="30">SUM(D263:D270)</f>
        <v>4319</v>
      </c>
      <c r="E271" s="355">
        <f t="shared" ref="E271:J271" si="31">SUM(E263:E270)</f>
        <v>11681</v>
      </c>
      <c r="F271" s="355">
        <f t="shared" si="31"/>
        <v>12100</v>
      </c>
      <c r="G271" s="355">
        <f>SUM(G263:G270)</f>
        <v>10525</v>
      </c>
      <c r="H271" s="356">
        <f>SUM(H263:H270)</f>
        <v>11500</v>
      </c>
      <c r="I271" s="355">
        <f t="shared" si="31"/>
        <v>8350</v>
      </c>
      <c r="J271" s="355">
        <f t="shared" si="31"/>
        <v>8300</v>
      </c>
    </row>
    <row r="272" spans="1:10" x14ac:dyDescent="0.25">
      <c r="A272" s="385"/>
      <c r="B272" s="2"/>
      <c r="C272" s="120"/>
      <c r="D272" s="121"/>
      <c r="E272" s="121"/>
      <c r="F272" s="2"/>
      <c r="G272" s="2"/>
      <c r="H272" s="2"/>
      <c r="I272" s="66"/>
      <c r="J272" s="66"/>
    </row>
    <row r="273" spans="1:10" x14ac:dyDescent="0.25">
      <c r="A273" s="80" t="s">
        <v>199</v>
      </c>
      <c r="B273" s="81"/>
      <c r="C273" s="82" t="s">
        <v>200</v>
      </c>
      <c r="D273" s="83"/>
      <c r="E273" s="83"/>
      <c r="F273" s="293"/>
      <c r="G273" s="293"/>
      <c r="H273" s="293"/>
      <c r="I273" s="66"/>
      <c r="J273" s="85"/>
    </row>
    <row r="274" spans="1:10" x14ac:dyDescent="0.25">
      <c r="A274" s="346">
        <v>633006</v>
      </c>
      <c r="B274" s="333">
        <v>41</v>
      </c>
      <c r="C274" s="334" t="s">
        <v>201</v>
      </c>
      <c r="D274" s="342">
        <v>95</v>
      </c>
      <c r="E274" s="342">
        <v>50</v>
      </c>
      <c r="F274" s="336">
        <v>100</v>
      </c>
      <c r="G274" s="336">
        <v>100</v>
      </c>
      <c r="H274" s="337">
        <v>100</v>
      </c>
      <c r="I274" s="330">
        <v>100</v>
      </c>
      <c r="J274" s="330">
        <v>100</v>
      </c>
    </row>
    <row r="275" spans="1:10" x14ac:dyDescent="0.25">
      <c r="A275" s="346">
        <v>637002</v>
      </c>
      <c r="B275" s="333">
        <v>41</v>
      </c>
      <c r="C275" s="334" t="s">
        <v>202</v>
      </c>
      <c r="D275" s="342">
        <v>828</v>
      </c>
      <c r="E275" s="342">
        <v>1219</v>
      </c>
      <c r="F275" s="336">
        <v>1200</v>
      </c>
      <c r="G275" s="336">
        <v>1200</v>
      </c>
      <c r="H275" s="337">
        <v>1200</v>
      </c>
      <c r="I275" s="330">
        <v>1200</v>
      </c>
      <c r="J275" s="330">
        <v>1200</v>
      </c>
    </row>
    <row r="276" spans="1:10" x14ac:dyDescent="0.25">
      <c r="A276" s="346">
        <v>637013</v>
      </c>
      <c r="B276" s="333">
        <v>41</v>
      </c>
      <c r="C276" s="334" t="s">
        <v>203</v>
      </c>
      <c r="D276" s="342">
        <v>2600</v>
      </c>
      <c r="E276" s="342">
        <v>0</v>
      </c>
      <c r="F276" s="336">
        <v>2600</v>
      </c>
      <c r="G276" s="336">
        <v>2000</v>
      </c>
      <c r="H276" s="337">
        <v>2000</v>
      </c>
      <c r="I276" s="330">
        <v>2000</v>
      </c>
      <c r="J276" s="330">
        <v>2000</v>
      </c>
    </row>
    <row r="277" spans="1:10" x14ac:dyDescent="0.25">
      <c r="A277" s="346">
        <v>637026</v>
      </c>
      <c r="B277" s="333">
        <v>41</v>
      </c>
      <c r="C277" s="334" t="s">
        <v>204</v>
      </c>
      <c r="D277" s="342">
        <v>2354</v>
      </c>
      <c r="E277" s="342">
        <v>1450</v>
      </c>
      <c r="F277" s="336">
        <v>2000</v>
      </c>
      <c r="G277" s="336">
        <v>2000</v>
      </c>
      <c r="H277" s="337">
        <v>2000</v>
      </c>
      <c r="I277" s="330">
        <v>2000</v>
      </c>
      <c r="J277" s="330">
        <v>2000</v>
      </c>
    </row>
    <row r="278" spans="1:10" x14ac:dyDescent="0.25">
      <c r="A278" s="362" t="s">
        <v>205</v>
      </c>
      <c r="B278" s="363"/>
      <c r="C278" s="366"/>
      <c r="D278" s="355">
        <f t="shared" ref="D278" si="32">SUM(D274:D277)</f>
        <v>5877</v>
      </c>
      <c r="E278" s="355">
        <f t="shared" ref="E278:J278" si="33">SUM(E274:E277)</f>
        <v>2719</v>
      </c>
      <c r="F278" s="355">
        <f t="shared" si="33"/>
        <v>5900</v>
      </c>
      <c r="G278" s="355">
        <f>SUM(G274:G277)</f>
        <v>5300</v>
      </c>
      <c r="H278" s="356">
        <f>SUM(H274:H277)</f>
        <v>5300</v>
      </c>
      <c r="I278" s="355">
        <f t="shared" si="33"/>
        <v>5300</v>
      </c>
      <c r="J278" s="355">
        <f t="shared" si="33"/>
        <v>5300</v>
      </c>
    </row>
    <row r="279" spans="1:10" x14ac:dyDescent="0.25">
      <c r="A279" s="376"/>
      <c r="B279" s="377"/>
      <c r="C279" s="386"/>
      <c r="D279" s="387"/>
      <c r="E279" s="387"/>
      <c r="F279" s="379"/>
      <c r="G279" s="379"/>
      <c r="H279" s="379"/>
      <c r="I279" s="91"/>
      <c r="J279" s="91"/>
    </row>
    <row r="280" spans="1:10" x14ac:dyDescent="0.25">
      <c r="A280" s="80" t="s">
        <v>206</v>
      </c>
      <c r="B280" s="81"/>
      <c r="C280" s="82" t="s">
        <v>207</v>
      </c>
      <c r="D280" s="83"/>
      <c r="E280" s="83"/>
      <c r="F280" s="293"/>
      <c r="G280" s="293"/>
      <c r="H280" s="293"/>
      <c r="I280" s="66"/>
      <c r="J280" s="85"/>
    </row>
    <row r="281" spans="1:10" x14ac:dyDescent="0.25">
      <c r="A281" s="346">
        <v>610</v>
      </c>
      <c r="B281" s="333">
        <v>41</v>
      </c>
      <c r="C281" s="334" t="s">
        <v>208</v>
      </c>
      <c r="D281" s="342">
        <v>87685</v>
      </c>
      <c r="E281" s="342">
        <v>102639</v>
      </c>
      <c r="F281" s="336">
        <v>108000</v>
      </c>
      <c r="G281" s="336">
        <v>107482</v>
      </c>
      <c r="H281" s="337">
        <v>112500</v>
      </c>
      <c r="I281" s="330">
        <v>117500</v>
      </c>
      <c r="J281" s="330">
        <v>120000</v>
      </c>
    </row>
    <row r="282" spans="1:10" x14ac:dyDescent="0.25">
      <c r="A282" s="346">
        <v>620</v>
      </c>
      <c r="B282" s="333">
        <v>41</v>
      </c>
      <c r="C282" s="334" t="s">
        <v>209</v>
      </c>
      <c r="D282" s="342">
        <v>30401</v>
      </c>
      <c r="E282" s="342">
        <v>35664</v>
      </c>
      <c r="F282" s="336">
        <v>38000</v>
      </c>
      <c r="G282" s="336">
        <v>38000</v>
      </c>
      <c r="H282" s="337">
        <v>39320</v>
      </c>
      <c r="I282" s="330">
        <v>41100</v>
      </c>
      <c r="J282" s="330">
        <v>41940</v>
      </c>
    </row>
    <row r="283" spans="1:10" x14ac:dyDescent="0.25">
      <c r="A283" s="346">
        <v>600</v>
      </c>
      <c r="B283" s="333"/>
      <c r="C283" s="334" t="s">
        <v>389</v>
      </c>
      <c r="D283" s="342">
        <v>0</v>
      </c>
      <c r="E283" s="342">
        <v>300</v>
      </c>
      <c r="F283" s="336">
        <v>0</v>
      </c>
      <c r="G283" s="336">
        <v>400</v>
      </c>
      <c r="H283" s="337">
        <v>0</v>
      </c>
      <c r="I283" s="330">
        <v>0</v>
      </c>
      <c r="J283" s="330">
        <v>0</v>
      </c>
    </row>
    <row r="284" spans="1:10" x14ac:dyDescent="0.25">
      <c r="A284" s="346">
        <v>631001</v>
      </c>
      <c r="B284" s="333">
        <v>41</v>
      </c>
      <c r="C284" s="334" t="s">
        <v>210</v>
      </c>
      <c r="D284" s="342">
        <v>350</v>
      </c>
      <c r="E284" s="342">
        <v>63</v>
      </c>
      <c r="F284" s="336">
        <v>300</v>
      </c>
      <c r="G284" s="336">
        <v>300</v>
      </c>
      <c r="H284" s="337">
        <v>300</v>
      </c>
      <c r="I284" s="330">
        <v>300</v>
      </c>
      <c r="J284" s="330">
        <v>300</v>
      </c>
    </row>
    <row r="285" spans="1:10" x14ac:dyDescent="0.25">
      <c r="A285" s="346">
        <v>632001</v>
      </c>
      <c r="B285" s="333">
        <v>41</v>
      </c>
      <c r="C285" s="334" t="s">
        <v>211</v>
      </c>
      <c r="D285" s="342">
        <v>10418</v>
      </c>
      <c r="E285" s="342">
        <v>9957</v>
      </c>
      <c r="F285" s="336">
        <v>9500</v>
      </c>
      <c r="G285" s="336">
        <v>9500</v>
      </c>
      <c r="H285" s="337">
        <v>9500</v>
      </c>
      <c r="I285" s="330">
        <v>9100</v>
      </c>
      <c r="J285" s="330">
        <v>9100</v>
      </c>
    </row>
    <row r="286" spans="1:10" x14ac:dyDescent="0.25">
      <c r="A286" s="346">
        <v>632002</v>
      </c>
      <c r="B286" s="333">
        <v>41</v>
      </c>
      <c r="C286" s="334" t="s">
        <v>212</v>
      </c>
      <c r="D286" s="342">
        <v>812</v>
      </c>
      <c r="E286" s="342">
        <v>748</v>
      </c>
      <c r="F286" s="336">
        <v>900</v>
      </c>
      <c r="G286" s="336">
        <v>630</v>
      </c>
      <c r="H286" s="337">
        <v>900</v>
      </c>
      <c r="I286" s="330">
        <v>900</v>
      </c>
      <c r="J286" s="330">
        <v>900</v>
      </c>
    </row>
    <row r="287" spans="1:10" x14ac:dyDescent="0.25">
      <c r="A287" s="346">
        <v>632003</v>
      </c>
      <c r="B287" s="333">
        <v>41</v>
      </c>
      <c r="C287" s="334" t="s">
        <v>455</v>
      </c>
      <c r="D287" s="342">
        <v>433</v>
      </c>
      <c r="E287" s="342">
        <v>454</v>
      </c>
      <c r="F287" s="336">
        <v>500</v>
      </c>
      <c r="G287" s="336">
        <v>500</v>
      </c>
      <c r="H287" s="337">
        <v>50</v>
      </c>
      <c r="I287" s="330">
        <v>50</v>
      </c>
      <c r="J287" s="330">
        <v>50</v>
      </c>
    </row>
    <row r="288" spans="1:10" x14ac:dyDescent="0.25">
      <c r="A288" s="346">
        <v>632004</v>
      </c>
      <c r="B288" s="333"/>
      <c r="C288" s="334" t="s">
        <v>213</v>
      </c>
      <c r="D288" s="342">
        <v>194</v>
      </c>
      <c r="E288" s="342">
        <v>0</v>
      </c>
      <c r="F288" s="336">
        <v>200</v>
      </c>
      <c r="G288" s="336">
        <v>200</v>
      </c>
      <c r="H288" s="337">
        <v>200</v>
      </c>
      <c r="I288" s="330">
        <v>200</v>
      </c>
      <c r="J288" s="330">
        <v>200</v>
      </c>
    </row>
    <row r="289" spans="1:10" x14ac:dyDescent="0.25">
      <c r="A289" s="346">
        <v>632005</v>
      </c>
      <c r="B289" s="333"/>
      <c r="C289" s="334" t="s">
        <v>456</v>
      </c>
      <c r="D289" s="342">
        <v>0</v>
      </c>
      <c r="E289" s="342">
        <v>0</v>
      </c>
      <c r="F289" s="336">
        <v>0</v>
      </c>
      <c r="G289" s="336">
        <v>0</v>
      </c>
      <c r="H289" s="337">
        <v>450</v>
      </c>
      <c r="I289" s="330">
        <v>450</v>
      </c>
      <c r="J289" s="330">
        <v>450</v>
      </c>
    </row>
    <row r="290" spans="1:10" x14ac:dyDescent="0.25">
      <c r="A290" s="346">
        <v>633001</v>
      </c>
      <c r="B290" s="333">
        <v>41</v>
      </c>
      <c r="C290" s="334" t="s">
        <v>214</v>
      </c>
      <c r="D290" s="342">
        <v>1252</v>
      </c>
      <c r="E290" s="342">
        <v>4742</v>
      </c>
      <c r="F290" s="336">
        <v>1000</v>
      </c>
      <c r="G290" s="336">
        <v>1000</v>
      </c>
      <c r="H290" s="337">
        <v>2500</v>
      </c>
      <c r="I290" s="330">
        <v>1000</v>
      </c>
      <c r="J290" s="330">
        <v>1000</v>
      </c>
    </row>
    <row r="291" spans="1:10" x14ac:dyDescent="0.25">
      <c r="A291" s="346">
        <v>633002</v>
      </c>
      <c r="B291" s="333">
        <v>41</v>
      </c>
      <c r="C291" s="334" t="s">
        <v>215</v>
      </c>
      <c r="D291" s="342">
        <v>0</v>
      </c>
      <c r="E291" s="342">
        <v>755</v>
      </c>
      <c r="F291" s="336">
        <v>0</v>
      </c>
      <c r="G291" s="336">
        <v>0</v>
      </c>
      <c r="H291" s="337">
        <v>750</v>
      </c>
      <c r="I291" s="330">
        <v>0</v>
      </c>
      <c r="J291" s="330">
        <v>0</v>
      </c>
    </row>
    <row r="292" spans="1:10" x14ac:dyDescent="0.25">
      <c r="A292" s="346">
        <v>633004</v>
      </c>
      <c r="B292" s="333">
        <v>41</v>
      </c>
      <c r="C292" s="334" t="s">
        <v>216</v>
      </c>
      <c r="D292" s="342">
        <v>2649</v>
      </c>
      <c r="E292" s="342">
        <v>1572</v>
      </c>
      <c r="F292" s="336">
        <v>2700</v>
      </c>
      <c r="G292" s="336">
        <v>2700</v>
      </c>
      <c r="H292" s="337">
        <v>500</v>
      </c>
      <c r="I292" s="330">
        <v>500</v>
      </c>
      <c r="J292" s="330">
        <v>500</v>
      </c>
    </row>
    <row r="293" spans="1:10" x14ac:dyDescent="0.25">
      <c r="A293" s="346">
        <v>633006</v>
      </c>
      <c r="B293" s="333">
        <v>41</v>
      </c>
      <c r="C293" s="334" t="s">
        <v>217</v>
      </c>
      <c r="D293" s="342">
        <v>23</v>
      </c>
      <c r="E293" s="342">
        <v>2311</v>
      </c>
      <c r="F293" s="336">
        <v>2500</v>
      </c>
      <c r="G293" s="336">
        <v>3900</v>
      </c>
      <c r="H293" s="337">
        <v>4000</v>
      </c>
      <c r="I293" s="330">
        <v>2000</v>
      </c>
      <c r="J293" s="330">
        <v>2000</v>
      </c>
    </row>
    <row r="294" spans="1:10" x14ac:dyDescent="0.25">
      <c r="A294" s="317">
        <v>633009</v>
      </c>
      <c r="B294" s="330">
        <v>111</v>
      </c>
      <c r="C294" s="331" t="s">
        <v>218</v>
      </c>
      <c r="D294" s="388">
        <v>2333</v>
      </c>
      <c r="E294" s="388">
        <v>2604</v>
      </c>
      <c r="F294" s="336">
        <v>2610</v>
      </c>
      <c r="G294" s="336">
        <v>3589</v>
      </c>
      <c r="H294" s="337">
        <v>3589</v>
      </c>
      <c r="I294" s="330">
        <v>3589</v>
      </c>
      <c r="J294" s="330">
        <v>3589</v>
      </c>
    </row>
    <row r="295" spans="1:10" x14ac:dyDescent="0.25">
      <c r="A295" s="346">
        <v>633009</v>
      </c>
      <c r="B295" s="333">
        <v>41</v>
      </c>
      <c r="C295" s="334" t="s">
        <v>219</v>
      </c>
      <c r="D295" s="342">
        <v>0</v>
      </c>
      <c r="E295" s="342">
        <v>705</v>
      </c>
      <c r="F295" s="336">
        <v>600</v>
      </c>
      <c r="G295" s="336">
        <v>0</v>
      </c>
      <c r="H295" s="337">
        <v>0</v>
      </c>
      <c r="I295" s="330">
        <v>0</v>
      </c>
      <c r="J295" s="330">
        <v>0</v>
      </c>
    </row>
    <row r="296" spans="1:10" x14ac:dyDescent="0.25">
      <c r="A296" s="346">
        <v>633010</v>
      </c>
      <c r="B296" s="333">
        <v>41</v>
      </c>
      <c r="C296" s="334" t="s">
        <v>220</v>
      </c>
      <c r="D296" s="342">
        <v>847</v>
      </c>
      <c r="E296" s="342">
        <v>536</v>
      </c>
      <c r="F296" s="336">
        <v>300</v>
      </c>
      <c r="G296" s="336">
        <v>300</v>
      </c>
      <c r="H296" s="337">
        <v>550</v>
      </c>
      <c r="I296" s="330">
        <v>300</v>
      </c>
      <c r="J296" s="330">
        <v>550</v>
      </c>
    </row>
    <row r="297" spans="1:10" x14ac:dyDescent="0.25">
      <c r="A297" s="346">
        <v>633011</v>
      </c>
      <c r="B297" s="333"/>
      <c r="C297" s="334" t="s">
        <v>390</v>
      </c>
      <c r="D297" s="342">
        <v>0</v>
      </c>
      <c r="E297" s="342">
        <v>16095</v>
      </c>
      <c r="F297" s="336">
        <v>0</v>
      </c>
      <c r="G297" s="336">
        <v>16000</v>
      </c>
      <c r="H297" s="337">
        <v>16000</v>
      </c>
      <c r="I297" s="330">
        <v>16000</v>
      </c>
      <c r="J297" s="330">
        <v>16000</v>
      </c>
    </row>
    <row r="298" spans="1:10" x14ac:dyDescent="0.25">
      <c r="A298" s="346">
        <v>633013</v>
      </c>
      <c r="B298" s="333">
        <v>41</v>
      </c>
      <c r="C298" s="334" t="s">
        <v>221</v>
      </c>
      <c r="D298" s="342">
        <v>80</v>
      </c>
      <c r="E298" s="342">
        <v>449</v>
      </c>
      <c r="F298" s="336">
        <v>450</v>
      </c>
      <c r="G298" s="336">
        <v>200</v>
      </c>
      <c r="H298" s="337">
        <v>200</v>
      </c>
      <c r="I298" s="330">
        <v>200</v>
      </c>
      <c r="J298" s="330">
        <v>200</v>
      </c>
    </row>
    <row r="299" spans="1:10" x14ac:dyDescent="0.25">
      <c r="A299" s="346">
        <v>635004</v>
      </c>
      <c r="B299" s="333">
        <v>41</v>
      </c>
      <c r="C299" s="334" t="s">
        <v>222</v>
      </c>
      <c r="D299" s="342">
        <v>73</v>
      </c>
      <c r="E299" s="342">
        <v>184</v>
      </c>
      <c r="F299" s="336">
        <v>200</v>
      </c>
      <c r="G299" s="336">
        <v>200</v>
      </c>
      <c r="H299" s="337">
        <v>200</v>
      </c>
      <c r="I299" s="330">
        <v>200</v>
      </c>
      <c r="J299" s="330">
        <v>200</v>
      </c>
    </row>
    <row r="300" spans="1:10" x14ac:dyDescent="0.25">
      <c r="A300" s="346">
        <v>635006</v>
      </c>
      <c r="B300" s="333">
        <v>41</v>
      </c>
      <c r="C300" s="334" t="s">
        <v>223</v>
      </c>
      <c r="D300" s="342">
        <v>4325</v>
      </c>
      <c r="E300" s="342">
        <v>4984</v>
      </c>
      <c r="F300" s="336">
        <v>9000</v>
      </c>
      <c r="G300" s="336">
        <v>9000</v>
      </c>
      <c r="H300" s="337">
        <v>8000</v>
      </c>
      <c r="I300" s="330">
        <v>8000</v>
      </c>
      <c r="J300" s="330">
        <v>5000</v>
      </c>
    </row>
    <row r="301" spans="1:10" x14ac:dyDescent="0.25">
      <c r="A301" s="346">
        <v>635010</v>
      </c>
      <c r="B301" s="333"/>
      <c r="C301" s="334" t="s">
        <v>457</v>
      </c>
      <c r="D301" s="342">
        <v>0</v>
      </c>
      <c r="E301" s="342">
        <v>0</v>
      </c>
      <c r="F301" s="336">
        <v>0</v>
      </c>
      <c r="G301" s="336">
        <v>260</v>
      </c>
      <c r="H301" s="337">
        <v>260</v>
      </c>
      <c r="I301" s="330">
        <v>260</v>
      </c>
      <c r="J301" s="330">
        <v>260</v>
      </c>
    </row>
    <row r="302" spans="1:10" x14ac:dyDescent="0.25">
      <c r="A302" s="346">
        <v>637001</v>
      </c>
      <c r="B302" s="333">
        <v>41</v>
      </c>
      <c r="C302" s="334" t="s">
        <v>224</v>
      </c>
      <c r="D302" s="342">
        <v>155</v>
      </c>
      <c r="E302" s="342">
        <v>116</v>
      </c>
      <c r="F302" s="336">
        <v>150</v>
      </c>
      <c r="G302" s="336">
        <v>150</v>
      </c>
      <c r="H302" s="337">
        <v>150</v>
      </c>
      <c r="I302" s="330">
        <v>150</v>
      </c>
      <c r="J302" s="330">
        <v>150</v>
      </c>
    </row>
    <row r="303" spans="1:10" x14ac:dyDescent="0.25">
      <c r="A303" s="346">
        <v>637004</v>
      </c>
      <c r="B303" s="333">
        <v>41</v>
      </c>
      <c r="C303" s="334" t="s">
        <v>225</v>
      </c>
      <c r="D303" s="342">
        <v>302</v>
      </c>
      <c r="E303" s="342">
        <v>0</v>
      </c>
      <c r="F303" s="336">
        <v>100</v>
      </c>
      <c r="G303" s="336">
        <v>100</v>
      </c>
      <c r="H303" s="337">
        <v>200</v>
      </c>
      <c r="I303" s="330">
        <v>200</v>
      </c>
      <c r="J303" s="330">
        <v>200</v>
      </c>
    </row>
    <row r="304" spans="1:10" x14ac:dyDescent="0.25">
      <c r="A304" s="346">
        <v>637012</v>
      </c>
      <c r="B304" s="333">
        <v>41</v>
      </c>
      <c r="C304" s="334" t="s">
        <v>226</v>
      </c>
      <c r="D304" s="342">
        <v>0</v>
      </c>
      <c r="E304" s="342">
        <v>156</v>
      </c>
      <c r="F304" s="336">
        <v>100</v>
      </c>
      <c r="G304" s="336">
        <v>150</v>
      </c>
      <c r="H304" s="337">
        <v>150</v>
      </c>
      <c r="I304" s="330">
        <v>150</v>
      </c>
      <c r="J304" s="330">
        <v>150</v>
      </c>
    </row>
    <row r="305" spans="1:10" x14ac:dyDescent="0.25">
      <c r="A305" s="346">
        <v>637016</v>
      </c>
      <c r="B305" s="333">
        <v>41</v>
      </c>
      <c r="C305" s="334" t="s">
        <v>227</v>
      </c>
      <c r="D305" s="342">
        <v>1062</v>
      </c>
      <c r="E305" s="342">
        <v>1193</v>
      </c>
      <c r="F305" s="336">
        <v>1400</v>
      </c>
      <c r="G305" s="336">
        <v>1200</v>
      </c>
      <c r="H305" s="337">
        <v>1400</v>
      </c>
      <c r="I305" s="330">
        <v>1600</v>
      </c>
      <c r="J305" s="330">
        <v>1800</v>
      </c>
    </row>
    <row r="306" spans="1:10" x14ac:dyDescent="0.25">
      <c r="A306" s="346">
        <v>637027</v>
      </c>
      <c r="B306" s="333"/>
      <c r="C306" s="334" t="s">
        <v>427</v>
      </c>
      <c r="D306" s="342">
        <v>0</v>
      </c>
      <c r="E306" s="342">
        <v>0</v>
      </c>
      <c r="F306" s="336">
        <v>0</v>
      </c>
      <c r="G306" s="336">
        <v>720</v>
      </c>
      <c r="H306" s="337">
        <v>0</v>
      </c>
      <c r="I306" s="330">
        <v>0</v>
      </c>
      <c r="J306" s="330">
        <v>0</v>
      </c>
    </row>
    <row r="307" spans="1:10" x14ac:dyDescent="0.25">
      <c r="A307" s="346">
        <v>642015</v>
      </c>
      <c r="B307" s="333"/>
      <c r="C307" s="334" t="s">
        <v>391</v>
      </c>
      <c r="D307" s="342">
        <v>0</v>
      </c>
      <c r="E307" s="342">
        <v>79</v>
      </c>
      <c r="F307" s="336">
        <v>0</v>
      </c>
      <c r="G307" s="336">
        <v>300</v>
      </c>
      <c r="H307" s="337">
        <v>0</v>
      </c>
      <c r="I307" s="330">
        <v>0</v>
      </c>
      <c r="J307" s="330">
        <v>0</v>
      </c>
    </row>
    <row r="308" spans="1:10" x14ac:dyDescent="0.25">
      <c r="A308" s="346">
        <v>712001</v>
      </c>
      <c r="B308" s="333"/>
      <c r="C308" s="334" t="s">
        <v>428</v>
      </c>
      <c r="D308" s="342">
        <v>0</v>
      </c>
      <c r="E308" s="342">
        <v>0</v>
      </c>
      <c r="F308" s="336">
        <v>0</v>
      </c>
      <c r="G308" s="336">
        <v>2808</v>
      </c>
      <c r="H308" s="337">
        <v>0</v>
      </c>
      <c r="I308" s="330">
        <v>0</v>
      </c>
      <c r="J308" s="330">
        <v>0</v>
      </c>
    </row>
    <row r="309" spans="1:10" x14ac:dyDescent="0.25">
      <c r="A309" s="362" t="s">
        <v>228</v>
      </c>
      <c r="B309" s="363"/>
      <c r="C309" s="366"/>
      <c r="D309" s="355">
        <f t="shared" ref="D309:J309" si="34">SUM(D281:D308)</f>
        <v>143394</v>
      </c>
      <c r="E309" s="355">
        <f t="shared" si="34"/>
        <v>186306</v>
      </c>
      <c r="F309" s="355">
        <f t="shared" si="34"/>
        <v>178510</v>
      </c>
      <c r="G309" s="355">
        <f>SUM(G281:G308)</f>
        <v>199589</v>
      </c>
      <c r="H309" s="356">
        <f>SUM(H281:H308)</f>
        <v>201669</v>
      </c>
      <c r="I309" s="355">
        <f t="shared" si="34"/>
        <v>203749</v>
      </c>
      <c r="J309" s="355">
        <f t="shared" si="34"/>
        <v>204539</v>
      </c>
    </row>
    <row r="310" spans="1:10" x14ac:dyDescent="0.25">
      <c r="A310" s="389"/>
      <c r="B310" s="390"/>
      <c r="C310" s="391"/>
      <c r="D310" s="392"/>
      <c r="E310" s="392"/>
      <c r="F310" s="392"/>
      <c r="G310" s="392"/>
      <c r="H310" s="392"/>
      <c r="I310" s="392"/>
      <c r="J310" s="392"/>
    </row>
    <row r="311" spans="1:10" x14ac:dyDescent="0.25">
      <c r="A311" s="393" t="s">
        <v>429</v>
      </c>
      <c r="B311" s="394"/>
      <c r="C311" s="395" t="s">
        <v>430</v>
      </c>
      <c r="D311" s="396"/>
      <c r="E311" s="396"/>
      <c r="F311" s="396"/>
      <c r="G311" s="396"/>
      <c r="H311" s="397"/>
      <c r="I311" s="396"/>
      <c r="J311" s="398"/>
    </row>
    <row r="312" spans="1:10" x14ac:dyDescent="0.25">
      <c r="A312" s="399">
        <v>635006</v>
      </c>
      <c r="B312" s="394"/>
      <c r="C312" s="400" t="s">
        <v>431</v>
      </c>
      <c r="D312" s="401">
        <v>0</v>
      </c>
      <c r="E312" s="401">
        <v>0</v>
      </c>
      <c r="F312" s="402">
        <v>0</v>
      </c>
      <c r="G312" s="402">
        <v>14770</v>
      </c>
      <c r="H312" s="403">
        <v>10000</v>
      </c>
      <c r="I312" s="404">
        <v>0</v>
      </c>
      <c r="J312" s="404">
        <v>0</v>
      </c>
    </row>
    <row r="313" spans="1:10" x14ac:dyDescent="0.25">
      <c r="A313" s="362" t="s">
        <v>352</v>
      </c>
      <c r="B313" s="363"/>
      <c r="C313" s="366"/>
      <c r="D313" s="355">
        <f t="shared" ref="D313:J313" si="35">D312</f>
        <v>0</v>
      </c>
      <c r="E313" s="355">
        <f t="shared" si="35"/>
        <v>0</v>
      </c>
      <c r="F313" s="355">
        <f t="shared" si="35"/>
        <v>0</v>
      </c>
      <c r="G313" s="355">
        <f t="shared" si="35"/>
        <v>14770</v>
      </c>
      <c r="H313" s="356">
        <f>H312</f>
        <v>10000</v>
      </c>
      <c r="I313" s="355">
        <f t="shared" si="35"/>
        <v>0</v>
      </c>
      <c r="J313" s="355">
        <f t="shared" si="35"/>
        <v>0</v>
      </c>
    </row>
    <row r="314" spans="1:10" x14ac:dyDescent="0.25">
      <c r="A314" s="405"/>
      <c r="B314" s="406"/>
      <c r="C314" s="407"/>
      <c r="D314" s="408"/>
      <c r="E314" s="408"/>
      <c r="F314" s="408"/>
      <c r="G314" s="408"/>
      <c r="H314" s="408"/>
      <c r="I314" s="408"/>
      <c r="J314" s="408"/>
    </row>
    <row r="315" spans="1:10" x14ac:dyDescent="0.25">
      <c r="A315" s="393" t="s">
        <v>351</v>
      </c>
      <c r="B315" s="394"/>
      <c r="C315" s="395" t="s">
        <v>432</v>
      </c>
      <c r="D315" s="396"/>
      <c r="E315" s="396"/>
      <c r="F315" s="396"/>
      <c r="G315" s="396"/>
      <c r="H315" s="397"/>
      <c r="I315" s="396"/>
      <c r="J315" s="398"/>
    </row>
    <row r="316" spans="1:10" x14ac:dyDescent="0.25">
      <c r="A316" s="399">
        <v>642005</v>
      </c>
      <c r="B316" s="394"/>
      <c r="C316" s="400" t="s">
        <v>349</v>
      </c>
      <c r="D316" s="401">
        <v>0</v>
      </c>
      <c r="E316" s="401">
        <v>37898</v>
      </c>
      <c r="F316" s="402">
        <v>71670</v>
      </c>
      <c r="G316" s="402">
        <v>71670</v>
      </c>
      <c r="H316" s="403">
        <v>108525</v>
      </c>
      <c r="I316" s="404">
        <v>108525</v>
      </c>
      <c r="J316" s="404">
        <v>108525</v>
      </c>
    </row>
    <row r="317" spans="1:10" x14ac:dyDescent="0.25">
      <c r="A317" s="362" t="s">
        <v>352</v>
      </c>
      <c r="B317" s="363"/>
      <c r="C317" s="366"/>
      <c r="D317" s="355">
        <f t="shared" ref="D317:J317" si="36">D316</f>
        <v>0</v>
      </c>
      <c r="E317" s="355">
        <f t="shared" si="36"/>
        <v>37898</v>
      </c>
      <c r="F317" s="355">
        <f t="shared" si="36"/>
        <v>71670</v>
      </c>
      <c r="G317" s="355">
        <f t="shared" si="36"/>
        <v>71670</v>
      </c>
      <c r="H317" s="356">
        <f>H316</f>
        <v>108525</v>
      </c>
      <c r="I317" s="355">
        <f t="shared" si="36"/>
        <v>108525</v>
      </c>
      <c r="J317" s="355">
        <f t="shared" si="36"/>
        <v>108525</v>
      </c>
    </row>
    <row r="318" spans="1:10" x14ac:dyDescent="0.25">
      <c r="A318" s="376"/>
      <c r="B318" s="377"/>
      <c r="C318" s="386"/>
      <c r="D318" s="9"/>
      <c r="E318" s="9"/>
      <c r="F318" s="379"/>
      <c r="G318" s="379"/>
      <c r="H318" s="379"/>
      <c r="I318" s="409"/>
      <c r="J318" s="409"/>
    </row>
    <row r="319" spans="1:10" x14ac:dyDescent="0.25">
      <c r="A319" s="371" t="s">
        <v>229</v>
      </c>
      <c r="B319" s="81"/>
      <c r="C319" s="82" t="s">
        <v>230</v>
      </c>
      <c r="D319" s="83"/>
      <c r="E319" s="83"/>
      <c r="F319" s="293"/>
      <c r="G319" s="293"/>
      <c r="H319" s="293"/>
      <c r="I319" s="66"/>
      <c r="J319" s="85"/>
    </row>
    <row r="320" spans="1:10" x14ac:dyDescent="0.25">
      <c r="A320" s="346">
        <v>610</v>
      </c>
      <c r="B320" s="333">
        <v>41</v>
      </c>
      <c r="C320" s="334" t="s">
        <v>231</v>
      </c>
      <c r="D320" s="342">
        <v>18874</v>
      </c>
      <c r="E320" s="342">
        <v>21118</v>
      </c>
      <c r="F320" s="336">
        <v>33500</v>
      </c>
      <c r="G320" s="336">
        <v>18500</v>
      </c>
      <c r="H320" s="337">
        <v>34840</v>
      </c>
      <c r="I320" s="65">
        <v>34840</v>
      </c>
      <c r="J320" s="65">
        <v>34840</v>
      </c>
    </row>
    <row r="321" spans="1:10" ht="15" customHeight="1" x14ac:dyDescent="0.25">
      <c r="A321" s="346">
        <v>620</v>
      </c>
      <c r="B321" s="333">
        <v>41</v>
      </c>
      <c r="C321" s="334" t="s">
        <v>392</v>
      </c>
      <c r="D321" s="342">
        <v>6474</v>
      </c>
      <c r="E321" s="342">
        <v>6825</v>
      </c>
      <c r="F321" s="336">
        <v>11700</v>
      </c>
      <c r="G321" s="336">
        <v>6500</v>
      </c>
      <c r="H321" s="337">
        <v>12200</v>
      </c>
      <c r="I321" s="65">
        <v>12200</v>
      </c>
      <c r="J321" s="65">
        <v>12200</v>
      </c>
    </row>
    <row r="322" spans="1:10" x14ac:dyDescent="0.25">
      <c r="A322" s="346">
        <v>637014</v>
      </c>
      <c r="B322" s="333">
        <v>41</v>
      </c>
      <c r="C322" s="334" t="s">
        <v>232</v>
      </c>
      <c r="D322" s="342">
        <v>1705</v>
      </c>
      <c r="E322" s="342">
        <v>7268</v>
      </c>
      <c r="F322" s="336">
        <v>4000</v>
      </c>
      <c r="G322" s="336">
        <v>3400</v>
      </c>
      <c r="H322" s="337">
        <v>3000</v>
      </c>
      <c r="I322" s="65">
        <v>3000</v>
      </c>
      <c r="J322" s="65">
        <v>3000</v>
      </c>
    </row>
    <row r="323" spans="1:10" x14ac:dyDescent="0.25">
      <c r="A323" s="346">
        <v>637016</v>
      </c>
      <c r="B323" s="333">
        <v>41</v>
      </c>
      <c r="C323" s="334" t="s">
        <v>233</v>
      </c>
      <c r="D323" s="342">
        <v>237</v>
      </c>
      <c r="E323" s="342">
        <v>224</v>
      </c>
      <c r="F323" s="336">
        <v>300</v>
      </c>
      <c r="G323" s="336">
        <v>200</v>
      </c>
      <c r="H323" s="337">
        <v>300</v>
      </c>
      <c r="I323" s="65">
        <v>300</v>
      </c>
      <c r="J323" s="65">
        <v>300</v>
      </c>
    </row>
    <row r="324" spans="1:10" x14ac:dyDescent="0.25">
      <c r="A324" s="346">
        <v>642015</v>
      </c>
      <c r="B324" s="333"/>
      <c r="C324" s="334" t="s">
        <v>393</v>
      </c>
      <c r="D324" s="342">
        <v>0</v>
      </c>
      <c r="E324" s="342">
        <v>115</v>
      </c>
      <c r="F324" s="336">
        <v>0</v>
      </c>
      <c r="G324" s="336">
        <v>200</v>
      </c>
      <c r="H324" s="337">
        <v>0</v>
      </c>
      <c r="I324" s="65">
        <v>0</v>
      </c>
      <c r="J324" s="65">
        <v>0</v>
      </c>
    </row>
    <row r="325" spans="1:10" x14ac:dyDescent="0.25">
      <c r="A325" s="362" t="s">
        <v>234</v>
      </c>
      <c r="B325" s="363"/>
      <c r="C325" s="366"/>
      <c r="D325" s="355">
        <f t="shared" ref="D325:J325" si="37">SUM(D320:D324)</f>
        <v>27290</v>
      </c>
      <c r="E325" s="355">
        <f t="shared" si="37"/>
        <v>35550</v>
      </c>
      <c r="F325" s="355">
        <f t="shared" si="37"/>
        <v>49500</v>
      </c>
      <c r="G325" s="355">
        <f t="shared" si="37"/>
        <v>28800</v>
      </c>
      <c r="H325" s="356">
        <f>SUM(H320:H324)</f>
        <v>50340</v>
      </c>
      <c r="I325" s="355">
        <f t="shared" si="37"/>
        <v>50340</v>
      </c>
      <c r="J325" s="355">
        <f t="shared" si="37"/>
        <v>50340</v>
      </c>
    </row>
    <row r="326" spans="1:10" x14ac:dyDescent="0.25">
      <c r="A326" s="376"/>
      <c r="B326" s="377"/>
      <c r="C326" s="386"/>
      <c r="D326" s="387"/>
      <c r="E326" s="387"/>
      <c r="F326" s="379"/>
      <c r="G326" s="379"/>
      <c r="H326" s="379"/>
      <c r="I326" s="91"/>
      <c r="J326" s="91"/>
    </row>
    <row r="327" spans="1:10" x14ac:dyDescent="0.25">
      <c r="A327" s="371" t="s">
        <v>235</v>
      </c>
      <c r="B327" s="81"/>
      <c r="C327" s="82" t="s">
        <v>236</v>
      </c>
      <c r="D327" s="83"/>
      <c r="E327" s="83"/>
      <c r="F327" s="293"/>
      <c r="G327" s="293"/>
      <c r="H327" s="293"/>
      <c r="I327" s="66"/>
      <c r="J327" s="85"/>
    </row>
    <row r="328" spans="1:10" x14ac:dyDescent="0.25">
      <c r="A328" s="317">
        <v>642026</v>
      </c>
      <c r="B328" s="330">
        <v>41</v>
      </c>
      <c r="C328" s="331" t="s">
        <v>237</v>
      </c>
      <c r="D328" s="361">
        <v>3060</v>
      </c>
      <c r="E328" s="361">
        <v>2520</v>
      </c>
      <c r="F328" s="336">
        <v>3060</v>
      </c>
      <c r="G328" s="336">
        <v>3060</v>
      </c>
      <c r="H328" s="337">
        <v>3060</v>
      </c>
      <c r="I328" s="330">
        <v>3060</v>
      </c>
      <c r="J328" s="330">
        <v>3060</v>
      </c>
    </row>
    <row r="329" spans="1:10" x14ac:dyDescent="0.25">
      <c r="A329" s="362" t="s">
        <v>238</v>
      </c>
      <c r="B329" s="363"/>
      <c r="C329" s="366"/>
      <c r="D329" s="355">
        <f t="shared" ref="D329" si="38">SUM(D328:D328)</f>
        <v>3060</v>
      </c>
      <c r="E329" s="355">
        <f t="shared" ref="E329:J329" si="39">SUM(E328)</f>
        <v>2520</v>
      </c>
      <c r="F329" s="355">
        <f t="shared" si="39"/>
        <v>3060</v>
      </c>
      <c r="G329" s="355">
        <f t="shared" si="39"/>
        <v>3060</v>
      </c>
      <c r="H329" s="356">
        <f>SUM(H328)</f>
        <v>3060</v>
      </c>
      <c r="I329" s="355">
        <f t="shared" si="39"/>
        <v>3060</v>
      </c>
      <c r="J329" s="355">
        <f t="shared" si="39"/>
        <v>3060</v>
      </c>
    </row>
    <row r="330" spans="1:10" x14ac:dyDescent="0.25">
      <c r="A330" s="410"/>
      <c r="B330" s="411"/>
      <c r="C330" s="412"/>
      <c r="D330" s="413"/>
      <c r="E330" s="413"/>
      <c r="F330" s="414"/>
      <c r="G330" s="414"/>
      <c r="H330" s="397"/>
      <c r="I330" s="413"/>
      <c r="J330" s="413"/>
    </row>
    <row r="331" spans="1:10" x14ac:dyDescent="0.25">
      <c r="A331" s="415" t="s">
        <v>239</v>
      </c>
      <c r="B331" s="416"/>
      <c r="C331" s="417" t="s">
        <v>240</v>
      </c>
      <c r="D331" s="418"/>
      <c r="E331" s="418"/>
      <c r="F331" s="414"/>
      <c r="G331" s="414"/>
      <c r="H331" s="397"/>
      <c r="I331" s="418"/>
      <c r="J331" s="419"/>
    </row>
    <row r="332" spans="1:10" x14ac:dyDescent="0.25">
      <c r="A332" s="317">
        <v>641014</v>
      </c>
      <c r="B332" s="330">
        <v>111</v>
      </c>
      <c r="C332" s="383" t="s">
        <v>241</v>
      </c>
      <c r="D332" s="64">
        <v>1086</v>
      </c>
      <c r="E332" s="64">
        <v>443</v>
      </c>
      <c r="F332" s="336">
        <v>500</v>
      </c>
      <c r="G332" s="336">
        <v>280</v>
      </c>
      <c r="H332" s="337">
        <v>300</v>
      </c>
      <c r="I332" s="330">
        <v>500</v>
      </c>
      <c r="J332" s="330">
        <v>500</v>
      </c>
    </row>
    <row r="333" spans="1:10" x14ac:dyDescent="0.25">
      <c r="A333" s="317">
        <v>642026</v>
      </c>
      <c r="B333" s="330">
        <v>41</v>
      </c>
      <c r="C333" s="331" t="s">
        <v>242</v>
      </c>
      <c r="D333" s="361">
        <v>1159</v>
      </c>
      <c r="E333" s="361">
        <v>1350</v>
      </c>
      <c r="F333" s="336">
        <v>2000</v>
      </c>
      <c r="G333" s="336">
        <v>2000</v>
      </c>
      <c r="H333" s="337">
        <v>2000</v>
      </c>
      <c r="I333" s="330">
        <v>2000</v>
      </c>
      <c r="J333" s="330">
        <v>2000</v>
      </c>
    </row>
    <row r="334" spans="1:10" x14ac:dyDescent="0.25">
      <c r="A334" s="420" t="s">
        <v>243</v>
      </c>
      <c r="B334" s="421"/>
      <c r="C334" s="422"/>
      <c r="D334" s="355">
        <f t="shared" ref="D334" si="40">D332+D333</f>
        <v>2245</v>
      </c>
      <c r="E334" s="355">
        <f t="shared" ref="E334:J334" si="41">SUM(E332:E333)</f>
        <v>1793</v>
      </c>
      <c r="F334" s="355">
        <f t="shared" si="41"/>
        <v>2500</v>
      </c>
      <c r="G334" s="355">
        <f t="shared" si="41"/>
        <v>2280</v>
      </c>
      <c r="H334" s="356">
        <f>SUM(H332:H333)</f>
        <v>2300</v>
      </c>
      <c r="I334" s="355">
        <f t="shared" si="41"/>
        <v>2500</v>
      </c>
      <c r="J334" s="355">
        <f t="shared" si="41"/>
        <v>2500</v>
      </c>
    </row>
    <row r="335" spans="1:10" ht="15.75" x14ac:dyDescent="0.25">
      <c r="A335" s="203" t="s">
        <v>244</v>
      </c>
      <c r="B335" s="204"/>
      <c r="C335" s="205"/>
      <c r="D335" s="423">
        <f t="shared" ref="D335:J335" si="42">D334+D329+D325+D317+D309+D278+D271+D260+D235+D225+D214+D204+D198+D193+D189+D183+D166+D161+D157+D151+D145+D141+D313</f>
        <v>803278</v>
      </c>
      <c r="E335" s="423">
        <f t="shared" si="42"/>
        <v>982066</v>
      </c>
      <c r="F335" s="423">
        <f t="shared" si="42"/>
        <v>1034989</v>
      </c>
      <c r="G335" s="423">
        <f>G334+G329+G325+G317+G309+G278+G271+G260+G235+G225+G214+G204+G198+G193+G189+G183+G166+G161+G157+G151+G145+G141+G313</f>
        <v>1020944</v>
      </c>
      <c r="H335" s="423">
        <f t="shared" si="42"/>
        <v>1109014</v>
      </c>
      <c r="I335" s="423">
        <f t="shared" si="42"/>
        <v>1060974</v>
      </c>
      <c r="J335" s="423">
        <f t="shared" si="42"/>
        <v>1083114</v>
      </c>
    </row>
    <row r="336" spans="1:10" x14ac:dyDescent="0.25">
      <c r="A336" s="102"/>
      <c r="B336" s="103"/>
      <c r="C336" s="104"/>
      <c r="D336" s="105"/>
      <c r="E336" s="105"/>
      <c r="F336" s="106"/>
      <c r="G336" s="106"/>
      <c r="H336" s="106"/>
      <c r="I336" s="91"/>
      <c r="J336" s="91"/>
    </row>
    <row r="337" spans="1:10" x14ac:dyDescent="0.25">
      <c r="A337" s="317">
        <v>711</v>
      </c>
      <c r="B337" s="65"/>
      <c r="C337" s="318" t="s">
        <v>245</v>
      </c>
      <c r="D337" s="64">
        <f t="shared" ref="D337:J337" si="43">D338+D339</f>
        <v>3810</v>
      </c>
      <c r="E337" s="64">
        <f t="shared" si="43"/>
        <v>3345</v>
      </c>
      <c r="F337" s="64">
        <f t="shared" si="43"/>
        <v>3000</v>
      </c>
      <c r="G337" s="64">
        <f t="shared" si="43"/>
        <v>0</v>
      </c>
      <c r="H337" s="319">
        <f>H338+H339</f>
        <v>0</v>
      </c>
      <c r="I337" s="64">
        <f t="shared" si="43"/>
        <v>0</v>
      </c>
      <c r="J337" s="64">
        <f t="shared" si="43"/>
        <v>0</v>
      </c>
    </row>
    <row r="338" spans="1:10" x14ac:dyDescent="0.25">
      <c r="A338" s="310" t="s">
        <v>246</v>
      </c>
      <c r="B338" s="311">
        <v>41</v>
      </c>
      <c r="C338" s="312" t="s">
        <v>247</v>
      </c>
      <c r="D338" s="313">
        <v>0</v>
      </c>
      <c r="E338" s="313">
        <v>0</v>
      </c>
      <c r="F338" s="314">
        <v>3000</v>
      </c>
      <c r="G338" s="314">
        <v>0</v>
      </c>
      <c r="H338" s="315">
        <v>0</v>
      </c>
      <c r="I338" s="311">
        <v>0</v>
      </c>
      <c r="J338" s="311">
        <v>0</v>
      </c>
    </row>
    <row r="339" spans="1:10" x14ac:dyDescent="0.25">
      <c r="A339" s="310" t="s">
        <v>248</v>
      </c>
      <c r="B339" s="311">
        <v>41</v>
      </c>
      <c r="C339" s="316" t="s">
        <v>249</v>
      </c>
      <c r="D339" s="313">
        <v>3810</v>
      </c>
      <c r="E339" s="313">
        <v>3345</v>
      </c>
      <c r="F339" s="314">
        <v>0</v>
      </c>
      <c r="G339" s="314">
        <v>0</v>
      </c>
      <c r="H339" s="315">
        <v>0</v>
      </c>
      <c r="I339" s="311">
        <v>0</v>
      </c>
      <c r="J339" s="311">
        <v>0</v>
      </c>
    </row>
    <row r="340" spans="1:10" x14ac:dyDescent="0.25">
      <c r="A340" s="329" t="s">
        <v>250</v>
      </c>
      <c r="B340" s="330"/>
      <c r="C340" s="331" t="s">
        <v>251</v>
      </c>
      <c r="D340" s="64">
        <v>0</v>
      </c>
      <c r="E340" s="64">
        <v>0</v>
      </c>
      <c r="F340" s="65">
        <v>3000</v>
      </c>
      <c r="G340" s="65">
        <v>2730</v>
      </c>
      <c r="H340" s="282">
        <v>0</v>
      </c>
      <c r="I340" s="330">
        <v>0</v>
      </c>
      <c r="J340" s="330">
        <v>0</v>
      </c>
    </row>
    <row r="341" spans="1:10" x14ac:dyDescent="0.25">
      <c r="A341" s="329" t="s">
        <v>252</v>
      </c>
      <c r="B341" s="330"/>
      <c r="C341" s="331" t="s">
        <v>394</v>
      </c>
      <c r="D341" s="64">
        <v>90466</v>
      </c>
      <c r="E341" s="64">
        <v>0</v>
      </c>
      <c r="F341" s="65">
        <v>0</v>
      </c>
      <c r="G341" s="65">
        <v>0</v>
      </c>
      <c r="H341" s="282">
        <v>0</v>
      </c>
      <c r="I341" s="330">
        <v>0</v>
      </c>
      <c r="J341" s="330">
        <v>0</v>
      </c>
    </row>
    <row r="342" spans="1:10" x14ac:dyDescent="0.25">
      <c r="A342" s="329" t="s">
        <v>253</v>
      </c>
      <c r="B342" s="330"/>
      <c r="C342" s="331" t="s">
        <v>254</v>
      </c>
      <c r="D342" s="64">
        <v>16356</v>
      </c>
      <c r="E342" s="64">
        <v>0</v>
      </c>
      <c r="F342" s="65">
        <v>0</v>
      </c>
      <c r="G342" s="65">
        <v>0</v>
      </c>
      <c r="H342" s="282">
        <v>0</v>
      </c>
      <c r="I342" s="330">
        <v>0</v>
      </c>
      <c r="J342" s="330">
        <v>0</v>
      </c>
    </row>
    <row r="343" spans="1:10" x14ac:dyDescent="0.25">
      <c r="A343" s="329" t="s">
        <v>253</v>
      </c>
      <c r="B343" s="330"/>
      <c r="C343" s="331" t="s">
        <v>255</v>
      </c>
      <c r="D343" s="64">
        <v>1180</v>
      </c>
      <c r="E343" s="64">
        <v>0</v>
      </c>
      <c r="F343" s="65">
        <v>0</v>
      </c>
      <c r="G343" s="65">
        <v>0</v>
      </c>
      <c r="H343" s="282">
        <v>0</v>
      </c>
      <c r="I343" s="330">
        <v>0</v>
      </c>
      <c r="J343" s="330">
        <v>0</v>
      </c>
    </row>
    <row r="344" spans="1:10" x14ac:dyDescent="0.25">
      <c r="A344" s="329" t="s">
        <v>433</v>
      </c>
      <c r="B344" s="330"/>
      <c r="C344" s="331" t="s">
        <v>434</v>
      </c>
      <c r="D344" s="64">
        <v>0</v>
      </c>
      <c r="E344" s="64">
        <v>0</v>
      </c>
      <c r="F344" s="65">
        <v>0</v>
      </c>
      <c r="G344" s="65">
        <v>4300</v>
      </c>
      <c r="H344" s="282">
        <v>0</v>
      </c>
      <c r="I344" s="330">
        <v>0</v>
      </c>
      <c r="J344" s="330">
        <v>0</v>
      </c>
    </row>
    <row r="345" spans="1:10" x14ac:dyDescent="0.25">
      <c r="A345" s="329" t="s">
        <v>435</v>
      </c>
      <c r="B345" s="330"/>
      <c r="C345" s="331" t="s">
        <v>436</v>
      </c>
      <c r="D345" s="64">
        <v>0</v>
      </c>
      <c r="E345" s="64">
        <v>0</v>
      </c>
      <c r="F345" s="65">
        <v>0</v>
      </c>
      <c r="G345" s="65">
        <v>4030</v>
      </c>
      <c r="H345" s="282"/>
      <c r="I345" s="330"/>
      <c r="J345" s="330"/>
    </row>
    <row r="346" spans="1:10" x14ac:dyDescent="0.25">
      <c r="A346" s="329" t="s">
        <v>435</v>
      </c>
      <c r="B346" s="330"/>
      <c r="C346" s="331" t="s">
        <v>437</v>
      </c>
      <c r="D346" s="64">
        <v>0</v>
      </c>
      <c r="E346" s="64">
        <v>0</v>
      </c>
      <c r="F346" s="65">
        <v>0</v>
      </c>
      <c r="G346" s="65">
        <v>5000</v>
      </c>
      <c r="H346" s="282"/>
      <c r="I346" s="330"/>
      <c r="J346" s="330"/>
    </row>
    <row r="347" spans="1:10" x14ac:dyDescent="0.25">
      <c r="A347" s="329" t="s">
        <v>256</v>
      </c>
      <c r="B347" s="330">
        <v>41</v>
      </c>
      <c r="C347" s="331" t="s">
        <v>257</v>
      </c>
      <c r="D347" s="64">
        <v>12000</v>
      </c>
      <c r="E347" s="64">
        <v>0</v>
      </c>
      <c r="F347" s="65">
        <v>0</v>
      </c>
      <c r="G347" s="65">
        <v>0</v>
      </c>
      <c r="H347" s="282">
        <v>0</v>
      </c>
      <c r="I347" s="330">
        <v>0</v>
      </c>
      <c r="J347" s="330">
        <v>0</v>
      </c>
    </row>
    <row r="348" spans="1:10" x14ac:dyDescent="0.25">
      <c r="A348" s="329" t="s">
        <v>258</v>
      </c>
      <c r="B348" s="330" t="s">
        <v>56</v>
      </c>
      <c r="C348" s="331" t="s">
        <v>259</v>
      </c>
      <c r="D348" s="64">
        <v>0</v>
      </c>
      <c r="E348" s="64">
        <v>21990</v>
      </c>
      <c r="F348" s="65">
        <v>0</v>
      </c>
      <c r="G348" s="65">
        <v>0</v>
      </c>
      <c r="H348" s="282">
        <v>0</v>
      </c>
      <c r="I348" s="330">
        <v>0</v>
      </c>
      <c r="J348" s="330">
        <v>0</v>
      </c>
    </row>
    <row r="349" spans="1:10" x14ac:dyDescent="0.25">
      <c r="A349" s="329" t="s">
        <v>260</v>
      </c>
      <c r="B349" s="330"/>
      <c r="C349" s="331" t="s">
        <v>395</v>
      </c>
      <c r="D349" s="64">
        <f t="shared" ref="D349:J349" si="44">D350+D351+D352+D353+D354+D356+D357+D358+D360+D359+D355</f>
        <v>6472</v>
      </c>
      <c r="E349" s="64">
        <f t="shared" si="44"/>
        <v>5425</v>
      </c>
      <c r="F349" s="64">
        <f t="shared" si="44"/>
        <v>36000</v>
      </c>
      <c r="G349" s="64">
        <f t="shared" si="44"/>
        <v>31860</v>
      </c>
      <c r="H349" s="319">
        <f t="shared" si="44"/>
        <v>46790</v>
      </c>
      <c r="I349" s="64">
        <f t="shared" si="44"/>
        <v>0</v>
      </c>
      <c r="J349" s="64">
        <f t="shared" si="44"/>
        <v>0</v>
      </c>
    </row>
    <row r="350" spans="1:10" ht="24.75" x14ac:dyDescent="0.25">
      <c r="A350" s="299"/>
      <c r="B350" s="300"/>
      <c r="C350" s="316" t="s">
        <v>438</v>
      </c>
      <c r="D350" s="313">
        <v>0</v>
      </c>
      <c r="E350" s="313">
        <v>1675</v>
      </c>
      <c r="F350" s="314">
        <v>0</v>
      </c>
      <c r="G350" s="314">
        <v>16010</v>
      </c>
      <c r="H350" s="315">
        <v>17000</v>
      </c>
      <c r="I350" s="311">
        <v>0</v>
      </c>
      <c r="J350" s="311">
        <v>0</v>
      </c>
    </row>
    <row r="351" spans="1:10" x14ac:dyDescent="0.25">
      <c r="A351" s="299"/>
      <c r="B351" s="300"/>
      <c r="C351" s="316" t="s">
        <v>398</v>
      </c>
      <c r="D351" s="313">
        <v>0</v>
      </c>
      <c r="E351" s="313">
        <v>2040</v>
      </c>
      <c r="F351" s="314">
        <v>0</v>
      </c>
      <c r="G351" s="314">
        <v>0</v>
      </c>
      <c r="H351" s="315">
        <v>2040</v>
      </c>
      <c r="I351" s="311">
        <v>0</v>
      </c>
      <c r="J351" s="311">
        <v>0</v>
      </c>
    </row>
    <row r="352" spans="1:10" ht="24.75" x14ac:dyDescent="0.25">
      <c r="A352" s="301"/>
      <c r="B352" s="302"/>
      <c r="C352" s="316" t="s">
        <v>261</v>
      </c>
      <c r="D352" s="313">
        <v>0</v>
      </c>
      <c r="E352" s="313">
        <v>0</v>
      </c>
      <c r="F352" s="314">
        <v>1500</v>
      </c>
      <c r="G352" s="314">
        <v>0</v>
      </c>
      <c r="H352" s="315">
        <v>0</v>
      </c>
      <c r="I352" s="311">
        <v>0</v>
      </c>
      <c r="J352" s="311">
        <v>0</v>
      </c>
    </row>
    <row r="353" spans="1:14" x14ac:dyDescent="0.25">
      <c r="A353" s="301"/>
      <c r="B353" s="302">
        <v>41</v>
      </c>
      <c r="C353" s="316" t="s">
        <v>262</v>
      </c>
      <c r="D353" s="320">
        <v>0</v>
      </c>
      <c r="E353" s="320">
        <v>0</v>
      </c>
      <c r="F353" s="314">
        <v>5000</v>
      </c>
      <c r="G353" s="314">
        <v>0</v>
      </c>
      <c r="H353" s="315">
        <v>7560</v>
      </c>
      <c r="I353" s="311">
        <v>0</v>
      </c>
      <c r="J353" s="311">
        <v>0</v>
      </c>
    </row>
    <row r="354" spans="1:14" x14ac:dyDescent="0.25">
      <c r="A354" s="301"/>
      <c r="B354" s="302"/>
      <c r="C354" s="316" t="s">
        <v>263</v>
      </c>
      <c r="D354" s="320">
        <v>2400</v>
      </c>
      <c r="E354" s="320">
        <v>0</v>
      </c>
      <c r="F354" s="314">
        <v>0</v>
      </c>
      <c r="G354" s="314">
        <v>0</v>
      </c>
      <c r="H354" s="315">
        <v>0</v>
      </c>
      <c r="I354" s="311">
        <v>0</v>
      </c>
      <c r="J354" s="311">
        <v>0</v>
      </c>
    </row>
    <row r="355" spans="1:14" x14ac:dyDescent="0.25">
      <c r="A355" s="301"/>
      <c r="B355" s="302"/>
      <c r="C355" s="316" t="s">
        <v>464</v>
      </c>
      <c r="D355" s="320">
        <v>2400</v>
      </c>
      <c r="E355" s="320">
        <v>0</v>
      </c>
      <c r="F355" s="314">
        <v>0</v>
      </c>
      <c r="G355" s="314">
        <v>0</v>
      </c>
      <c r="H355" s="315">
        <v>0</v>
      </c>
      <c r="I355" s="311">
        <v>0</v>
      </c>
      <c r="J355" s="311">
        <v>0</v>
      </c>
    </row>
    <row r="356" spans="1:14" x14ac:dyDescent="0.25">
      <c r="A356" s="301"/>
      <c r="B356" s="302"/>
      <c r="C356" s="316" t="s">
        <v>264</v>
      </c>
      <c r="D356" s="320">
        <v>0</v>
      </c>
      <c r="E356" s="320">
        <v>1710</v>
      </c>
      <c r="F356" s="314">
        <v>0</v>
      </c>
      <c r="G356" s="314">
        <v>0</v>
      </c>
      <c r="H356" s="315">
        <v>190</v>
      </c>
      <c r="I356" s="311">
        <v>0</v>
      </c>
      <c r="J356" s="311">
        <v>0</v>
      </c>
    </row>
    <row r="357" spans="1:14" ht="25.5" customHeight="1" x14ac:dyDescent="0.25">
      <c r="A357" s="301"/>
      <c r="B357" s="302"/>
      <c r="C357" s="316" t="s">
        <v>265</v>
      </c>
      <c r="D357" s="320">
        <v>0</v>
      </c>
      <c r="E357" s="320">
        <v>0</v>
      </c>
      <c r="F357" s="314">
        <v>20000</v>
      </c>
      <c r="G357" s="314">
        <v>4500</v>
      </c>
      <c r="H357" s="315">
        <v>20000</v>
      </c>
      <c r="I357" s="311">
        <v>0</v>
      </c>
      <c r="J357" s="311">
        <v>0</v>
      </c>
    </row>
    <row r="358" spans="1:14" x14ac:dyDescent="0.25">
      <c r="A358" s="301"/>
      <c r="B358" s="302"/>
      <c r="C358" s="316" t="s">
        <v>266</v>
      </c>
      <c r="D358" s="320">
        <v>1672</v>
      </c>
      <c r="E358" s="320">
        <v>0</v>
      </c>
      <c r="F358" s="314">
        <v>0</v>
      </c>
      <c r="G358" s="314">
        <v>0</v>
      </c>
      <c r="H358" s="315">
        <v>0</v>
      </c>
      <c r="I358" s="311">
        <v>0</v>
      </c>
      <c r="J358" s="311">
        <v>0</v>
      </c>
    </row>
    <row r="359" spans="1:14" x14ac:dyDescent="0.25">
      <c r="A359" s="301"/>
      <c r="B359" s="302"/>
      <c r="C359" s="316" t="s">
        <v>411</v>
      </c>
      <c r="D359" s="320">
        <v>0</v>
      </c>
      <c r="E359" s="320">
        <v>0</v>
      </c>
      <c r="F359" s="314">
        <v>4500</v>
      </c>
      <c r="G359" s="314">
        <v>7400</v>
      </c>
      <c r="H359" s="315">
        <v>0</v>
      </c>
      <c r="I359" s="311">
        <v>0</v>
      </c>
      <c r="J359" s="311">
        <v>0</v>
      </c>
    </row>
    <row r="360" spans="1:14" x14ac:dyDescent="0.25">
      <c r="A360" s="301"/>
      <c r="B360" s="302"/>
      <c r="C360" s="316" t="s">
        <v>267</v>
      </c>
      <c r="D360" s="320">
        <v>0</v>
      </c>
      <c r="E360" s="320">
        <v>0</v>
      </c>
      <c r="F360" s="314">
        <v>5000</v>
      </c>
      <c r="G360" s="314">
        <v>3950</v>
      </c>
      <c r="H360" s="315">
        <v>0</v>
      </c>
      <c r="I360" s="311">
        <v>0</v>
      </c>
      <c r="J360" s="311">
        <v>0</v>
      </c>
    </row>
    <row r="361" spans="1:14" x14ac:dyDescent="0.25">
      <c r="A361" s="332" t="s">
        <v>260</v>
      </c>
      <c r="B361" s="333"/>
      <c r="C361" s="334" t="s">
        <v>465</v>
      </c>
      <c r="D361" s="335">
        <v>0</v>
      </c>
      <c r="E361" s="335">
        <v>4770</v>
      </c>
      <c r="F361" s="336">
        <v>0</v>
      </c>
      <c r="G361" s="336">
        <v>0</v>
      </c>
      <c r="H361" s="337">
        <v>0</v>
      </c>
      <c r="I361" s="330">
        <v>0</v>
      </c>
      <c r="J361" s="330">
        <v>0</v>
      </c>
      <c r="N361" s="279"/>
    </row>
    <row r="362" spans="1:14" ht="14.25" customHeight="1" x14ac:dyDescent="0.25">
      <c r="A362" s="332">
        <v>717</v>
      </c>
      <c r="B362" s="333"/>
      <c r="C362" s="334" t="s">
        <v>268</v>
      </c>
      <c r="D362" s="339">
        <f>D363+D364+D365+D366+D367+D371+D372+D373+D374+D375+D377+D379+D380+D381+D382+D383+D368+D369+D376+D370+D378</f>
        <v>1117360</v>
      </c>
      <c r="E362" s="339">
        <f>E363+E364+E365+E366+E367+E371+E372+E373+E374+E375+E377+E379+E380+E381+E382+E383+E368+E369+E376+E370+378</f>
        <v>139722</v>
      </c>
      <c r="F362" s="339">
        <f>F363+F364+F365+F366+F367+F371+F372+F373+F374+F375+F377+F379+F380+F381+F382+F383+F368+F369+F376+F370+F378</f>
        <v>128318</v>
      </c>
      <c r="G362" s="339">
        <f>G363+G364+G365+G366+G367+G371+G372+G373+G374+G375+G377+G379+G380+G381+G382+G383+G368+G369+G376+G370+G378</f>
        <v>0</v>
      </c>
      <c r="H362" s="338">
        <f>H363+H364+H365+H366+H367+H371+H372+H373+H374+H375+H377+H379+H380+H381+H382+H383+H368+H369+H376+H370+H378</f>
        <v>435600</v>
      </c>
      <c r="I362" s="339">
        <f>I363+I364+I365+I366+I367+I371+I372+I373+I374+I375+I377+I379+I380+I381+I382+I383+I368+I369+I376+I370+I378</f>
        <v>0</v>
      </c>
      <c r="J362" s="339">
        <f>J363+J364+J365+J366+J367+J371+J372+J373+J374+J375+J377+J379+J380+J381+J382+J383+J368+J369+J376+J370+J378</f>
        <v>0</v>
      </c>
    </row>
    <row r="363" spans="1:14" x14ac:dyDescent="0.25">
      <c r="A363" s="310" t="s">
        <v>246</v>
      </c>
      <c r="B363" s="311">
        <v>41</v>
      </c>
      <c r="C363" s="316" t="s">
        <v>269</v>
      </c>
      <c r="D363" s="321">
        <v>1440</v>
      </c>
      <c r="E363" s="321">
        <v>0</v>
      </c>
      <c r="F363" s="313">
        <v>5000</v>
      </c>
      <c r="G363" s="313">
        <v>0</v>
      </c>
      <c r="H363" s="322">
        <v>5000</v>
      </c>
      <c r="I363" s="323">
        <v>0</v>
      </c>
      <c r="J363" s="323">
        <v>0</v>
      </c>
    </row>
    <row r="364" spans="1:14" x14ac:dyDescent="0.25">
      <c r="A364" s="310" t="s">
        <v>246</v>
      </c>
      <c r="B364" s="311"/>
      <c r="C364" s="316" t="s">
        <v>270</v>
      </c>
      <c r="D364" s="321">
        <v>0</v>
      </c>
      <c r="E364" s="321">
        <v>0</v>
      </c>
      <c r="F364" s="313">
        <v>0</v>
      </c>
      <c r="G364" s="313">
        <v>0</v>
      </c>
      <c r="H364" s="322">
        <v>50000</v>
      </c>
      <c r="I364" s="323">
        <v>0</v>
      </c>
      <c r="J364" s="323">
        <v>0</v>
      </c>
    </row>
    <row r="365" spans="1:14" x14ac:dyDescent="0.25">
      <c r="A365" s="310" t="s">
        <v>246</v>
      </c>
      <c r="B365" s="311"/>
      <c r="C365" s="316" t="s">
        <v>271</v>
      </c>
      <c r="D365" s="321">
        <v>0</v>
      </c>
      <c r="E365" s="321">
        <v>0</v>
      </c>
      <c r="F365" s="313">
        <v>30000</v>
      </c>
      <c r="G365" s="313">
        <v>0</v>
      </c>
      <c r="H365" s="322">
        <v>30000</v>
      </c>
      <c r="I365" s="323">
        <v>0</v>
      </c>
      <c r="J365" s="323">
        <v>0</v>
      </c>
    </row>
    <row r="366" spans="1:14" ht="12" customHeight="1" x14ac:dyDescent="0.25">
      <c r="A366" s="310" t="s">
        <v>246</v>
      </c>
      <c r="B366" s="311"/>
      <c r="C366" s="316" t="s">
        <v>396</v>
      </c>
      <c r="D366" s="321">
        <v>7953</v>
      </c>
      <c r="E366" s="321">
        <v>0</v>
      </c>
      <c r="F366" s="313">
        <v>0</v>
      </c>
      <c r="G366" s="313">
        <v>0</v>
      </c>
      <c r="H366" s="322">
        <v>0</v>
      </c>
      <c r="I366" s="323">
        <v>0</v>
      </c>
      <c r="J366" s="323">
        <v>0</v>
      </c>
    </row>
    <row r="367" spans="1:14" x14ac:dyDescent="0.25">
      <c r="A367" s="310" t="s">
        <v>246</v>
      </c>
      <c r="B367" s="311"/>
      <c r="C367" s="316" t="s">
        <v>264</v>
      </c>
      <c r="D367" s="321">
        <v>0</v>
      </c>
      <c r="E367" s="321">
        <v>17457</v>
      </c>
      <c r="F367" s="313">
        <v>0</v>
      </c>
      <c r="G367" s="313">
        <v>0</v>
      </c>
      <c r="H367" s="322">
        <v>0</v>
      </c>
      <c r="I367" s="323">
        <v>0</v>
      </c>
      <c r="J367" s="323">
        <v>0</v>
      </c>
    </row>
    <row r="368" spans="1:14" x14ac:dyDescent="0.25">
      <c r="A368" s="310" t="s">
        <v>246</v>
      </c>
      <c r="B368" s="311"/>
      <c r="C368" s="324" t="s">
        <v>458</v>
      </c>
      <c r="D368" s="325">
        <v>0</v>
      </c>
      <c r="E368" s="325">
        <v>0</v>
      </c>
      <c r="F368" s="313">
        <v>0</v>
      </c>
      <c r="G368" s="313">
        <v>0</v>
      </c>
      <c r="H368" s="322">
        <v>250000</v>
      </c>
      <c r="I368" s="323">
        <v>0</v>
      </c>
      <c r="J368" s="323">
        <v>0</v>
      </c>
    </row>
    <row r="369" spans="1:10" x14ac:dyDescent="0.25">
      <c r="A369" s="310" t="s">
        <v>246</v>
      </c>
      <c r="B369" s="311"/>
      <c r="C369" s="324" t="s">
        <v>459</v>
      </c>
      <c r="D369" s="325">
        <v>0</v>
      </c>
      <c r="E369" s="325">
        <v>0</v>
      </c>
      <c r="F369" s="313">
        <v>0</v>
      </c>
      <c r="G369" s="313">
        <v>0</v>
      </c>
      <c r="H369" s="322">
        <v>4000</v>
      </c>
      <c r="I369" s="323">
        <v>0</v>
      </c>
      <c r="J369" s="323">
        <v>0</v>
      </c>
    </row>
    <row r="370" spans="1:10" x14ac:dyDescent="0.25">
      <c r="A370" s="310" t="s">
        <v>246</v>
      </c>
      <c r="B370" s="311"/>
      <c r="C370" s="324" t="s">
        <v>462</v>
      </c>
      <c r="D370" s="325">
        <v>0</v>
      </c>
      <c r="E370" s="325">
        <v>0</v>
      </c>
      <c r="F370" s="313">
        <v>0</v>
      </c>
      <c r="G370" s="313">
        <v>0</v>
      </c>
      <c r="H370" s="322">
        <v>10000</v>
      </c>
      <c r="I370" s="323">
        <v>0</v>
      </c>
      <c r="J370" s="323">
        <v>0</v>
      </c>
    </row>
    <row r="371" spans="1:10" x14ac:dyDescent="0.25">
      <c r="A371" s="310" t="s">
        <v>272</v>
      </c>
      <c r="B371" s="311"/>
      <c r="C371" s="326" t="s">
        <v>273</v>
      </c>
      <c r="D371" s="327">
        <v>0</v>
      </c>
      <c r="E371" s="327">
        <v>0</v>
      </c>
      <c r="F371" s="313">
        <v>20000</v>
      </c>
      <c r="G371" s="313">
        <v>0</v>
      </c>
      <c r="H371" s="322">
        <v>0</v>
      </c>
      <c r="I371" s="323">
        <v>0</v>
      </c>
      <c r="J371" s="323">
        <v>0</v>
      </c>
    </row>
    <row r="372" spans="1:10" x14ac:dyDescent="0.25">
      <c r="A372" s="310" t="s">
        <v>272</v>
      </c>
      <c r="B372" s="314">
        <v>41</v>
      </c>
      <c r="C372" s="324" t="s">
        <v>274</v>
      </c>
      <c r="D372" s="327">
        <v>46754</v>
      </c>
      <c r="E372" s="327">
        <v>0</v>
      </c>
      <c r="F372" s="313">
        <v>0</v>
      </c>
      <c r="G372" s="313">
        <v>0</v>
      </c>
      <c r="H372" s="322">
        <v>0</v>
      </c>
      <c r="I372" s="323">
        <v>0</v>
      </c>
      <c r="J372" s="323">
        <v>0</v>
      </c>
    </row>
    <row r="373" spans="1:10" x14ac:dyDescent="0.25">
      <c r="A373" s="310" t="s">
        <v>272</v>
      </c>
      <c r="B373" s="311">
        <v>41</v>
      </c>
      <c r="C373" s="316" t="s">
        <v>397</v>
      </c>
      <c r="D373" s="320">
        <v>0</v>
      </c>
      <c r="E373" s="320">
        <v>21706</v>
      </c>
      <c r="F373" s="314">
        <v>0</v>
      </c>
      <c r="G373" s="314">
        <v>0</v>
      </c>
      <c r="H373" s="315">
        <v>0</v>
      </c>
      <c r="I373" s="311">
        <v>0</v>
      </c>
      <c r="J373" s="311">
        <v>0</v>
      </c>
    </row>
    <row r="374" spans="1:10" x14ac:dyDescent="0.25">
      <c r="A374" s="310" t="s">
        <v>272</v>
      </c>
      <c r="B374" s="314">
        <v>41</v>
      </c>
      <c r="C374" s="316" t="s">
        <v>266</v>
      </c>
      <c r="D374" s="321">
        <v>0</v>
      </c>
      <c r="E374" s="321">
        <v>47633</v>
      </c>
      <c r="F374" s="313"/>
      <c r="G374" s="313">
        <v>0</v>
      </c>
      <c r="H374" s="322">
        <v>0</v>
      </c>
      <c r="I374" s="323">
        <v>0</v>
      </c>
      <c r="J374" s="323">
        <v>0</v>
      </c>
    </row>
    <row r="375" spans="1:10" x14ac:dyDescent="0.25">
      <c r="A375" s="310" t="s">
        <v>272</v>
      </c>
      <c r="B375" s="311"/>
      <c r="C375" s="316" t="s">
        <v>461</v>
      </c>
      <c r="D375" s="321">
        <v>0</v>
      </c>
      <c r="E375" s="321">
        <v>0</v>
      </c>
      <c r="F375" s="313">
        <v>23318</v>
      </c>
      <c r="G375" s="313">
        <v>0</v>
      </c>
      <c r="H375" s="322">
        <v>1600</v>
      </c>
      <c r="I375" s="323">
        <v>0</v>
      </c>
      <c r="J375" s="323">
        <v>0</v>
      </c>
    </row>
    <row r="376" spans="1:10" x14ac:dyDescent="0.25">
      <c r="A376" s="310" t="s">
        <v>272</v>
      </c>
      <c r="B376" s="311"/>
      <c r="C376" s="316" t="s">
        <v>460</v>
      </c>
      <c r="D376" s="321">
        <v>0</v>
      </c>
      <c r="E376" s="321">
        <v>0</v>
      </c>
      <c r="F376" s="313">
        <v>0</v>
      </c>
      <c r="G376" s="313">
        <v>0</v>
      </c>
      <c r="H376" s="322">
        <v>30000</v>
      </c>
      <c r="I376" s="323">
        <v>0</v>
      </c>
      <c r="J376" s="323">
        <v>0</v>
      </c>
    </row>
    <row r="377" spans="1:10" x14ac:dyDescent="0.25">
      <c r="A377" s="310" t="s">
        <v>272</v>
      </c>
      <c r="B377" s="314"/>
      <c r="C377" s="316" t="s">
        <v>275</v>
      </c>
      <c r="D377" s="321">
        <v>276</v>
      </c>
      <c r="E377" s="321">
        <v>49598</v>
      </c>
      <c r="F377" s="313">
        <v>50000</v>
      </c>
      <c r="G377" s="313">
        <v>0</v>
      </c>
      <c r="H377" s="322">
        <v>50000</v>
      </c>
      <c r="I377" s="323">
        <v>0</v>
      </c>
      <c r="J377" s="323">
        <v>0</v>
      </c>
    </row>
    <row r="378" spans="1:10" x14ac:dyDescent="0.25">
      <c r="A378" s="310" t="s">
        <v>272</v>
      </c>
      <c r="B378" s="311"/>
      <c r="C378" s="316" t="s">
        <v>466</v>
      </c>
      <c r="D378" s="321">
        <v>0</v>
      </c>
      <c r="E378" s="321">
        <v>0</v>
      </c>
      <c r="F378" s="313">
        <v>0</v>
      </c>
      <c r="G378" s="313">
        <v>0</v>
      </c>
      <c r="H378" s="322">
        <v>5000</v>
      </c>
      <c r="I378" s="323">
        <v>0</v>
      </c>
      <c r="J378" s="323">
        <v>0</v>
      </c>
    </row>
    <row r="379" spans="1:10" x14ac:dyDescent="0.25">
      <c r="A379" s="310" t="s">
        <v>272</v>
      </c>
      <c r="B379" s="311">
        <v>41</v>
      </c>
      <c r="C379" s="328" t="s">
        <v>276</v>
      </c>
      <c r="D379" s="321">
        <v>78717</v>
      </c>
      <c r="E379" s="321">
        <v>2950</v>
      </c>
      <c r="F379" s="313">
        <v>0</v>
      </c>
      <c r="G379" s="313">
        <v>0</v>
      </c>
      <c r="H379" s="322">
        <v>0</v>
      </c>
      <c r="I379" s="323">
        <v>0</v>
      </c>
      <c r="J379" s="323">
        <v>0</v>
      </c>
    </row>
    <row r="380" spans="1:10" x14ac:dyDescent="0.25">
      <c r="A380" s="310" t="s">
        <v>272</v>
      </c>
      <c r="B380" s="311">
        <v>41</v>
      </c>
      <c r="C380" s="328" t="s">
        <v>277</v>
      </c>
      <c r="D380" s="321">
        <v>5000</v>
      </c>
      <c r="E380" s="321">
        <v>0</v>
      </c>
      <c r="F380" s="313">
        <v>0</v>
      </c>
      <c r="G380" s="313">
        <v>0</v>
      </c>
      <c r="H380" s="322">
        <v>0</v>
      </c>
      <c r="I380" s="323">
        <v>0</v>
      </c>
      <c r="J380" s="323">
        <v>0</v>
      </c>
    </row>
    <row r="381" spans="1:10" ht="24.75" x14ac:dyDescent="0.25">
      <c r="A381" s="310" t="s">
        <v>272</v>
      </c>
      <c r="B381" s="311" t="s">
        <v>56</v>
      </c>
      <c r="C381" s="328" t="s">
        <v>278</v>
      </c>
      <c r="D381" s="321">
        <v>656728</v>
      </c>
      <c r="E381" s="321">
        <v>0</v>
      </c>
      <c r="F381" s="313">
        <v>0</v>
      </c>
      <c r="G381" s="313">
        <v>0</v>
      </c>
      <c r="H381" s="322">
        <v>0</v>
      </c>
      <c r="I381" s="323">
        <v>0</v>
      </c>
      <c r="J381" s="323">
        <v>0</v>
      </c>
    </row>
    <row r="382" spans="1:10" x14ac:dyDescent="0.25">
      <c r="A382" s="310" t="s">
        <v>272</v>
      </c>
      <c r="B382" s="311">
        <v>52</v>
      </c>
      <c r="C382" s="328" t="s">
        <v>279</v>
      </c>
      <c r="D382" s="321">
        <v>150000</v>
      </c>
      <c r="E382" s="321">
        <v>0</v>
      </c>
      <c r="F382" s="313">
        <v>0</v>
      </c>
      <c r="G382" s="313">
        <v>0</v>
      </c>
      <c r="H382" s="322">
        <v>0</v>
      </c>
      <c r="I382" s="323">
        <v>0</v>
      </c>
      <c r="J382" s="323">
        <v>0</v>
      </c>
    </row>
    <row r="383" spans="1:10" x14ac:dyDescent="0.25">
      <c r="A383" s="310" t="s">
        <v>272</v>
      </c>
      <c r="B383" s="311">
        <v>41</v>
      </c>
      <c r="C383" s="328" t="s">
        <v>280</v>
      </c>
      <c r="D383" s="321">
        <v>170492</v>
      </c>
      <c r="E383" s="321">
        <v>0</v>
      </c>
      <c r="F383" s="313">
        <v>0</v>
      </c>
      <c r="G383" s="313">
        <v>0</v>
      </c>
      <c r="H383" s="322">
        <v>0</v>
      </c>
      <c r="I383" s="323">
        <v>0</v>
      </c>
      <c r="J383" s="323">
        <v>0</v>
      </c>
    </row>
    <row r="384" spans="1:10" x14ac:dyDescent="0.25">
      <c r="A384" s="340" t="s">
        <v>399</v>
      </c>
      <c r="B384" s="333"/>
      <c r="C384" s="341" t="s">
        <v>400</v>
      </c>
      <c r="D384" s="342">
        <v>0</v>
      </c>
      <c r="E384" s="342">
        <v>14353</v>
      </c>
      <c r="F384" s="343">
        <v>0</v>
      </c>
      <c r="G384" s="343">
        <v>0</v>
      </c>
      <c r="H384" s="344">
        <v>0</v>
      </c>
      <c r="I384" s="345">
        <v>0</v>
      </c>
      <c r="J384" s="345">
        <v>0</v>
      </c>
    </row>
    <row r="385" spans="1:10" x14ac:dyDescent="0.25">
      <c r="A385" s="340" t="s">
        <v>439</v>
      </c>
      <c r="B385" s="333"/>
      <c r="C385" s="341" t="s">
        <v>440</v>
      </c>
      <c r="D385" s="342">
        <v>0</v>
      </c>
      <c r="E385" s="342">
        <v>0</v>
      </c>
      <c r="F385" s="343">
        <v>0</v>
      </c>
      <c r="G385" s="343">
        <v>3000</v>
      </c>
      <c r="H385" s="344">
        <v>0</v>
      </c>
      <c r="I385" s="345">
        <v>0</v>
      </c>
      <c r="J385" s="345">
        <v>0</v>
      </c>
    </row>
    <row r="386" spans="1:10" ht="15.75" x14ac:dyDescent="0.25">
      <c r="A386" s="223" t="s">
        <v>281</v>
      </c>
      <c r="B386" s="224"/>
      <c r="C386" s="225"/>
      <c r="D386" s="424">
        <f t="shared" ref="D386:J386" si="45">D362+D361+D349+D348+D347+D343+D342+D341+D340+D339+D338+D384+D344+D345+D346+D385</f>
        <v>1247644</v>
      </c>
      <c r="E386" s="424">
        <f t="shared" si="45"/>
        <v>189605</v>
      </c>
      <c r="F386" s="424">
        <f t="shared" si="45"/>
        <v>170318</v>
      </c>
      <c r="G386" s="424">
        <f t="shared" si="45"/>
        <v>50920</v>
      </c>
      <c r="H386" s="424">
        <f t="shared" si="45"/>
        <v>482390</v>
      </c>
      <c r="I386" s="424">
        <f t="shared" si="45"/>
        <v>0</v>
      </c>
      <c r="J386" s="424">
        <f t="shared" si="45"/>
        <v>0</v>
      </c>
    </row>
    <row r="387" spans="1:10" x14ac:dyDescent="0.25">
      <c r="A387" s="107"/>
      <c r="B387" s="108"/>
      <c r="C387" s="109"/>
      <c r="D387" s="110"/>
      <c r="E387" s="110"/>
      <c r="F387" s="111"/>
      <c r="G387" s="111"/>
      <c r="H387" s="111"/>
      <c r="I387" s="112"/>
      <c r="J387" s="113"/>
    </row>
    <row r="388" spans="1:10" x14ac:dyDescent="0.25">
      <c r="A388" s="80" t="s">
        <v>120</v>
      </c>
      <c r="B388" s="81"/>
      <c r="C388" s="82" t="s">
        <v>121</v>
      </c>
      <c r="D388" s="83"/>
      <c r="E388" s="83"/>
      <c r="F388" s="293"/>
      <c r="G388" s="293"/>
      <c r="H388" s="293"/>
      <c r="I388" s="43"/>
      <c r="J388" s="330"/>
    </row>
    <row r="389" spans="1:10" x14ac:dyDescent="0.25">
      <c r="A389" s="346">
        <v>821005</v>
      </c>
      <c r="B389" s="333">
        <v>41</v>
      </c>
      <c r="C389" s="334" t="s">
        <v>283</v>
      </c>
      <c r="D389" s="342">
        <v>13195</v>
      </c>
      <c r="E389" s="342">
        <v>6597</v>
      </c>
      <c r="F389" s="333">
        <v>0</v>
      </c>
      <c r="G389" s="333">
        <v>0</v>
      </c>
      <c r="H389" s="347">
        <v>0</v>
      </c>
      <c r="I389" s="65">
        <v>0</v>
      </c>
      <c r="J389" s="65">
        <v>0</v>
      </c>
    </row>
    <row r="390" spans="1:10" x14ac:dyDescent="0.25">
      <c r="A390" s="346">
        <v>821005</v>
      </c>
      <c r="B390" s="333">
        <v>41</v>
      </c>
      <c r="C390" s="334" t="s">
        <v>284</v>
      </c>
      <c r="D390" s="342">
        <v>25134</v>
      </c>
      <c r="E390" s="342">
        <v>25368</v>
      </c>
      <c r="F390" s="333">
        <v>25200</v>
      </c>
      <c r="G390" s="333">
        <v>25550</v>
      </c>
      <c r="H390" s="347">
        <v>27000</v>
      </c>
      <c r="I390" s="65">
        <v>27500</v>
      </c>
      <c r="J390" s="65">
        <v>28000</v>
      </c>
    </row>
    <row r="391" spans="1:10" x14ac:dyDescent="0.25">
      <c r="A391" s="346">
        <v>821005</v>
      </c>
      <c r="B391" s="333" t="s">
        <v>56</v>
      </c>
      <c r="C391" s="334" t="s">
        <v>285</v>
      </c>
      <c r="D391" s="342">
        <v>0</v>
      </c>
      <c r="E391" s="342">
        <v>150000</v>
      </c>
      <c r="F391" s="333">
        <v>0</v>
      </c>
      <c r="G391" s="333">
        <v>0</v>
      </c>
      <c r="H391" s="347">
        <v>0</v>
      </c>
      <c r="I391" s="65">
        <v>0</v>
      </c>
      <c r="J391" s="65">
        <v>0</v>
      </c>
    </row>
    <row r="392" spans="1:10" ht="15.75" x14ac:dyDescent="0.25">
      <c r="A392" s="223" t="s">
        <v>350</v>
      </c>
      <c r="B392" s="224"/>
      <c r="C392" s="225"/>
      <c r="D392" s="226">
        <f t="shared" ref="D392:J392" si="46">SUM(D389:D391)</f>
        <v>38329</v>
      </c>
      <c r="E392" s="226">
        <f t="shared" si="46"/>
        <v>181965</v>
      </c>
      <c r="F392" s="226">
        <f t="shared" si="46"/>
        <v>25200</v>
      </c>
      <c r="G392" s="226">
        <f t="shared" si="46"/>
        <v>25550</v>
      </c>
      <c r="H392" s="284">
        <f>SUM(H389:H391)</f>
        <v>27000</v>
      </c>
      <c r="I392" s="226">
        <f t="shared" si="46"/>
        <v>27500</v>
      </c>
      <c r="J392" s="226">
        <f t="shared" si="46"/>
        <v>28000</v>
      </c>
    </row>
    <row r="393" spans="1:10" x14ac:dyDescent="0.25">
      <c r="A393" s="114"/>
      <c r="B393" s="93"/>
      <c r="C393" s="94"/>
      <c r="D393" s="95"/>
      <c r="E393" s="95"/>
      <c r="F393" s="96"/>
      <c r="G393" s="96"/>
      <c r="H393" s="96"/>
      <c r="I393" s="99"/>
      <c r="J393" s="99"/>
    </row>
    <row r="394" spans="1:10" ht="15.75" x14ac:dyDescent="0.25">
      <c r="A394" s="227"/>
      <c r="B394" s="31"/>
      <c r="C394" s="303" t="s">
        <v>355</v>
      </c>
      <c r="D394" s="228"/>
      <c r="E394" s="228"/>
      <c r="F394" s="90"/>
      <c r="G394" s="90"/>
      <c r="H394" s="90"/>
      <c r="I394" s="91"/>
      <c r="J394" s="113"/>
    </row>
    <row r="395" spans="1:10" x14ac:dyDescent="0.25">
      <c r="A395" s="22"/>
      <c r="B395" s="23">
        <v>111</v>
      </c>
      <c r="C395" s="348" t="s">
        <v>289</v>
      </c>
      <c r="D395" s="335">
        <v>228341</v>
      </c>
      <c r="E395" s="335">
        <v>248708</v>
      </c>
      <c r="F395" s="336">
        <v>252420</v>
      </c>
      <c r="G395" s="336">
        <v>258498</v>
      </c>
      <c r="H395" s="337">
        <v>278373</v>
      </c>
      <c r="I395" s="65">
        <v>278373</v>
      </c>
      <c r="J395" s="65">
        <v>278373</v>
      </c>
    </row>
    <row r="396" spans="1:10" x14ac:dyDescent="0.25">
      <c r="A396" s="22"/>
      <c r="B396" s="23" t="s">
        <v>60</v>
      </c>
      <c r="C396" s="348" t="s">
        <v>292</v>
      </c>
      <c r="D396" s="335">
        <v>7957</v>
      </c>
      <c r="E396" s="335">
        <v>0</v>
      </c>
      <c r="F396" s="336">
        <v>0</v>
      </c>
      <c r="G396" s="336">
        <v>0</v>
      </c>
      <c r="H396" s="337">
        <v>0</v>
      </c>
      <c r="I396" s="65">
        <v>0</v>
      </c>
      <c r="J396" s="65">
        <v>0</v>
      </c>
    </row>
    <row r="397" spans="1:10" x14ac:dyDescent="0.25">
      <c r="A397" s="22"/>
      <c r="B397" s="23"/>
      <c r="C397" s="348" t="s">
        <v>401</v>
      </c>
      <c r="D397" s="335">
        <v>0</v>
      </c>
      <c r="E397" s="335">
        <v>5336</v>
      </c>
      <c r="F397" s="336">
        <v>0</v>
      </c>
      <c r="G397" s="336">
        <v>1413</v>
      </c>
      <c r="H397" s="337">
        <v>0</v>
      </c>
      <c r="I397" s="65">
        <v>0</v>
      </c>
      <c r="J397" s="65">
        <v>0</v>
      </c>
    </row>
    <row r="398" spans="1:10" x14ac:dyDescent="0.25">
      <c r="A398" s="22"/>
      <c r="B398" s="23"/>
      <c r="C398" s="348" t="s">
        <v>441</v>
      </c>
      <c r="D398" s="335">
        <v>0</v>
      </c>
      <c r="E398" s="335">
        <v>0</v>
      </c>
      <c r="F398" s="336">
        <v>0</v>
      </c>
      <c r="G398" s="336">
        <v>3008</v>
      </c>
      <c r="H398" s="337">
        <v>0</v>
      </c>
      <c r="I398" s="65">
        <v>0</v>
      </c>
      <c r="J398" s="65">
        <v>0</v>
      </c>
    </row>
    <row r="399" spans="1:10" x14ac:dyDescent="0.25">
      <c r="A399" s="22"/>
      <c r="B399" s="23"/>
      <c r="C399" s="348" t="s">
        <v>294</v>
      </c>
      <c r="D399" s="335">
        <v>1061</v>
      </c>
      <c r="E399" s="335">
        <v>0</v>
      </c>
      <c r="F399" s="336">
        <v>0</v>
      </c>
      <c r="G399" s="336">
        <v>0</v>
      </c>
      <c r="H399" s="337">
        <v>0</v>
      </c>
      <c r="I399" s="65">
        <v>0</v>
      </c>
      <c r="J399" s="65">
        <v>0</v>
      </c>
    </row>
    <row r="400" spans="1:10" x14ac:dyDescent="0.25">
      <c r="A400" s="22"/>
      <c r="B400" s="23">
        <v>41</v>
      </c>
      <c r="C400" s="348" t="s">
        <v>295</v>
      </c>
      <c r="D400" s="335">
        <v>87794</v>
      </c>
      <c r="E400" s="335">
        <v>94691</v>
      </c>
      <c r="F400" s="336">
        <f>F401+F402+F403+F405+F406+F407+F409+F410+F411</f>
        <v>100043</v>
      </c>
      <c r="G400" s="336">
        <f>G401+G402+G403+G405+G406+G407+G409+G410+G411+G404+G408</f>
        <v>105043</v>
      </c>
      <c r="H400" s="337">
        <f>H401+H402+H403+H405+H406+H407+H409+H410+H411+H404+H408</f>
        <v>117515</v>
      </c>
      <c r="I400" s="349">
        <f>I401+I402+I403+I405+I406+I407+I409+I410+I411+I404+I408</f>
        <v>117515</v>
      </c>
      <c r="J400" s="349">
        <f>J401+J402+J403+J405+J406+J407+J409+J410+J411+J404+J408</f>
        <v>117515</v>
      </c>
    </row>
    <row r="401" spans="1:10" x14ac:dyDescent="0.25">
      <c r="A401" s="22"/>
      <c r="B401" s="23"/>
      <c r="C401" s="350" t="s">
        <v>296</v>
      </c>
      <c r="D401" s="351"/>
      <c r="E401" s="351"/>
      <c r="F401" s="352">
        <v>19700</v>
      </c>
      <c r="G401" s="352">
        <v>20600</v>
      </c>
      <c r="H401" s="353">
        <v>24300</v>
      </c>
      <c r="I401" s="352">
        <v>24300</v>
      </c>
      <c r="J401" s="352">
        <v>24300</v>
      </c>
    </row>
    <row r="402" spans="1:10" x14ac:dyDescent="0.25">
      <c r="A402" s="22"/>
      <c r="B402" s="23"/>
      <c r="C402" s="350" t="s">
        <v>297</v>
      </c>
      <c r="D402" s="351"/>
      <c r="E402" s="351"/>
      <c r="F402" s="352">
        <v>7290</v>
      </c>
      <c r="G402" s="352">
        <v>7610</v>
      </c>
      <c r="H402" s="353">
        <v>9000</v>
      </c>
      <c r="I402" s="352">
        <v>9000</v>
      </c>
      <c r="J402" s="352">
        <v>9000</v>
      </c>
    </row>
    <row r="403" spans="1:10" x14ac:dyDescent="0.25">
      <c r="A403" s="22"/>
      <c r="B403" s="23"/>
      <c r="C403" s="350" t="s">
        <v>298</v>
      </c>
      <c r="D403" s="351"/>
      <c r="E403" s="351"/>
      <c r="F403" s="352">
        <v>2420</v>
      </c>
      <c r="G403" s="352">
        <v>2420</v>
      </c>
      <c r="H403" s="353">
        <v>2350</v>
      </c>
      <c r="I403" s="352">
        <v>2350</v>
      </c>
      <c r="J403" s="352">
        <v>2350</v>
      </c>
    </row>
    <row r="404" spans="1:10" x14ac:dyDescent="0.25">
      <c r="A404" s="22"/>
      <c r="B404" s="23"/>
      <c r="C404" s="350" t="s">
        <v>442</v>
      </c>
      <c r="D404" s="351">
        <v>0</v>
      </c>
      <c r="E404" s="351">
        <v>0</v>
      </c>
      <c r="F404" s="352">
        <v>0</v>
      </c>
      <c r="G404" s="352">
        <v>300</v>
      </c>
      <c r="H404" s="353">
        <v>300</v>
      </c>
      <c r="I404" s="352">
        <v>300</v>
      </c>
      <c r="J404" s="352">
        <v>300</v>
      </c>
    </row>
    <row r="405" spans="1:10" x14ac:dyDescent="0.25">
      <c r="A405" s="22"/>
      <c r="B405" s="23"/>
      <c r="C405" s="350" t="s">
        <v>402</v>
      </c>
      <c r="D405" s="351"/>
      <c r="E405" s="351"/>
      <c r="F405" s="352">
        <v>20700</v>
      </c>
      <c r="G405" s="352">
        <v>20975</v>
      </c>
      <c r="H405" s="353">
        <v>21615</v>
      </c>
      <c r="I405" s="352">
        <v>21615</v>
      </c>
      <c r="J405" s="352">
        <v>21615</v>
      </c>
    </row>
    <row r="406" spans="1:10" x14ac:dyDescent="0.25">
      <c r="A406" s="22"/>
      <c r="B406" s="23"/>
      <c r="C406" s="350" t="s">
        <v>300</v>
      </c>
      <c r="D406" s="351"/>
      <c r="E406" s="351"/>
      <c r="F406" s="352">
        <v>7700</v>
      </c>
      <c r="G406" s="352">
        <v>7800</v>
      </c>
      <c r="H406" s="353">
        <v>8035</v>
      </c>
      <c r="I406" s="352">
        <v>8035</v>
      </c>
      <c r="J406" s="352">
        <v>8035</v>
      </c>
    </row>
    <row r="407" spans="1:10" x14ac:dyDescent="0.25">
      <c r="A407" s="22"/>
      <c r="B407" s="23"/>
      <c r="C407" s="350" t="s">
        <v>301</v>
      </c>
      <c r="D407" s="351"/>
      <c r="E407" s="351"/>
      <c r="F407" s="352">
        <v>9770</v>
      </c>
      <c r="G407" s="352">
        <v>14070</v>
      </c>
      <c r="H407" s="353">
        <v>36475</v>
      </c>
      <c r="I407" s="352">
        <v>36475</v>
      </c>
      <c r="J407" s="352">
        <v>36475</v>
      </c>
    </row>
    <row r="408" spans="1:10" x14ac:dyDescent="0.25">
      <c r="A408" s="22"/>
      <c r="B408" s="23"/>
      <c r="C408" s="350" t="s">
        <v>443</v>
      </c>
      <c r="D408" s="351">
        <v>0</v>
      </c>
      <c r="E408" s="351">
        <v>0</v>
      </c>
      <c r="F408" s="352">
        <v>0</v>
      </c>
      <c r="G408" s="352">
        <v>300</v>
      </c>
      <c r="H408" s="353">
        <v>300</v>
      </c>
      <c r="I408" s="352">
        <v>300</v>
      </c>
      <c r="J408" s="352">
        <v>300</v>
      </c>
    </row>
    <row r="409" spans="1:10" x14ac:dyDescent="0.25">
      <c r="A409" s="22"/>
      <c r="B409" s="23"/>
      <c r="C409" s="350" t="s">
        <v>403</v>
      </c>
      <c r="D409" s="351"/>
      <c r="E409" s="351"/>
      <c r="F409" s="352">
        <v>23907</v>
      </c>
      <c r="G409" s="352">
        <v>22732</v>
      </c>
      <c r="H409" s="353">
        <v>10850</v>
      </c>
      <c r="I409" s="352">
        <v>10850</v>
      </c>
      <c r="J409" s="352">
        <v>10850</v>
      </c>
    </row>
    <row r="410" spans="1:10" x14ac:dyDescent="0.25">
      <c r="A410" s="22"/>
      <c r="B410" s="23"/>
      <c r="C410" s="350" t="s">
        <v>303</v>
      </c>
      <c r="D410" s="351"/>
      <c r="E410" s="351"/>
      <c r="F410" s="352">
        <v>8356</v>
      </c>
      <c r="G410" s="352">
        <v>7336</v>
      </c>
      <c r="H410" s="353">
        <v>3790</v>
      </c>
      <c r="I410" s="352">
        <v>3790</v>
      </c>
      <c r="J410" s="352">
        <v>3790</v>
      </c>
    </row>
    <row r="411" spans="1:10" x14ac:dyDescent="0.25">
      <c r="A411" s="22"/>
      <c r="B411" s="23"/>
      <c r="C411" s="350" t="s">
        <v>304</v>
      </c>
      <c r="D411" s="351"/>
      <c r="E411" s="351"/>
      <c r="F411" s="352">
        <v>200</v>
      </c>
      <c r="G411" s="352">
        <v>900</v>
      </c>
      <c r="H411" s="353">
        <v>500</v>
      </c>
      <c r="I411" s="352">
        <v>500</v>
      </c>
      <c r="J411" s="352">
        <v>500</v>
      </c>
    </row>
    <row r="412" spans="1:10" x14ac:dyDescent="0.25">
      <c r="A412" s="118"/>
      <c r="B412" s="119"/>
      <c r="C412" s="354" t="s">
        <v>353</v>
      </c>
      <c r="D412" s="355">
        <f>SUM(D395:D400)</f>
        <v>325153</v>
      </c>
      <c r="E412" s="355">
        <f>SUM(E395:E400)</f>
        <v>348735</v>
      </c>
      <c r="F412" s="355">
        <f>SUM(F395:F400)</f>
        <v>352463</v>
      </c>
      <c r="G412" s="355">
        <f>G395+G396+G397+G398+G399+G400</f>
        <v>367962</v>
      </c>
      <c r="H412" s="355">
        <f>H395+H396+H397+H398+H399+H400</f>
        <v>395888</v>
      </c>
      <c r="I412" s="355">
        <f>I395+I396+I397+I398+I399+I400</f>
        <v>395888</v>
      </c>
      <c r="J412" s="355">
        <f>J395+J396+J397+J398+J399+J400</f>
        <v>395888</v>
      </c>
    </row>
    <row r="413" spans="1:10" x14ac:dyDescent="0.25">
      <c r="A413" s="30"/>
      <c r="B413" s="2"/>
      <c r="C413" s="120"/>
      <c r="D413" s="121"/>
      <c r="E413" s="121"/>
      <c r="F413" s="122"/>
      <c r="G413" s="122"/>
      <c r="H413" s="122"/>
      <c r="I413" s="123"/>
      <c r="J413" s="229"/>
    </row>
    <row r="414" spans="1:10" x14ac:dyDescent="0.25">
      <c r="A414" s="22"/>
      <c r="B414" s="23">
        <v>41</v>
      </c>
      <c r="C414" s="334" t="s">
        <v>307</v>
      </c>
      <c r="D414" s="335">
        <v>6594</v>
      </c>
      <c r="E414" s="335">
        <v>20269</v>
      </c>
      <c r="F414" s="336">
        <v>30000</v>
      </c>
      <c r="G414" s="336">
        <v>30000</v>
      </c>
      <c r="H414" s="337">
        <v>30000</v>
      </c>
      <c r="I414" s="65">
        <v>30000</v>
      </c>
      <c r="J414" s="65">
        <v>30000</v>
      </c>
    </row>
    <row r="415" spans="1:10" x14ac:dyDescent="0.25">
      <c r="A415" s="118"/>
      <c r="B415" s="119"/>
      <c r="C415" s="354" t="s">
        <v>354</v>
      </c>
      <c r="D415" s="355">
        <f>SUM(D414:D414)</f>
        <v>6594</v>
      </c>
      <c r="E415" s="355">
        <f t="shared" ref="E415:J415" si="47">E414</f>
        <v>20269</v>
      </c>
      <c r="F415" s="355">
        <f t="shared" si="47"/>
        <v>30000</v>
      </c>
      <c r="G415" s="355">
        <f t="shared" si="47"/>
        <v>30000</v>
      </c>
      <c r="H415" s="356">
        <f>H414</f>
        <v>30000</v>
      </c>
      <c r="I415" s="355">
        <f t="shared" si="47"/>
        <v>30000</v>
      </c>
      <c r="J415" s="355">
        <f t="shared" si="47"/>
        <v>30000</v>
      </c>
    </row>
    <row r="416" spans="1:10" x14ac:dyDescent="0.25">
      <c r="A416" s="306"/>
      <c r="B416" s="307"/>
      <c r="C416" s="308"/>
      <c r="D416" s="309"/>
      <c r="E416" s="309"/>
      <c r="F416" s="309"/>
      <c r="G416" s="309"/>
      <c r="H416" s="309"/>
      <c r="I416" s="309"/>
      <c r="J416" s="309"/>
    </row>
    <row r="417" spans="1:10" x14ac:dyDescent="0.25">
      <c r="A417" s="433" t="s">
        <v>68</v>
      </c>
      <c r="B417" s="426"/>
      <c r="C417" s="427"/>
      <c r="D417" s="207">
        <f t="shared" ref="D417:J417" si="48">D335</f>
        <v>803278</v>
      </c>
      <c r="E417" s="207">
        <f t="shared" si="48"/>
        <v>982066</v>
      </c>
      <c r="F417" s="207">
        <f t="shared" si="48"/>
        <v>1034989</v>
      </c>
      <c r="G417" s="207">
        <f t="shared" si="48"/>
        <v>1020944</v>
      </c>
      <c r="H417" s="287">
        <f t="shared" si="48"/>
        <v>1109014</v>
      </c>
      <c r="I417" s="207">
        <f t="shared" si="48"/>
        <v>1060974</v>
      </c>
      <c r="J417" s="207">
        <f t="shared" si="48"/>
        <v>1083114</v>
      </c>
    </row>
    <row r="418" spans="1:10" x14ac:dyDescent="0.25">
      <c r="A418" s="433" t="s">
        <v>286</v>
      </c>
      <c r="B418" s="426"/>
      <c r="C418" s="427"/>
      <c r="D418" s="207">
        <f t="shared" ref="D418:J418" si="49">D386</f>
        <v>1247644</v>
      </c>
      <c r="E418" s="207">
        <f t="shared" si="49"/>
        <v>189605</v>
      </c>
      <c r="F418" s="207">
        <f t="shared" si="49"/>
        <v>170318</v>
      </c>
      <c r="G418" s="207">
        <f t="shared" si="49"/>
        <v>50920</v>
      </c>
      <c r="H418" s="287">
        <f t="shared" si="49"/>
        <v>482390</v>
      </c>
      <c r="I418" s="207">
        <f t="shared" si="49"/>
        <v>0</v>
      </c>
      <c r="J418" s="207">
        <f t="shared" si="49"/>
        <v>0</v>
      </c>
    </row>
    <row r="419" spans="1:10" x14ac:dyDescent="0.25">
      <c r="A419" s="433" t="s">
        <v>282</v>
      </c>
      <c r="B419" s="426"/>
      <c r="C419" s="427"/>
      <c r="D419" s="207">
        <f t="shared" ref="D419:J419" si="50">D392</f>
        <v>38329</v>
      </c>
      <c r="E419" s="207">
        <f t="shared" si="50"/>
        <v>181965</v>
      </c>
      <c r="F419" s="243">
        <f t="shared" si="50"/>
        <v>25200</v>
      </c>
      <c r="G419" s="243">
        <f t="shared" si="50"/>
        <v>25550</v>
      </c>
      <c r="H419" s="286">
        <f t="shared" si="50"/>
        <v>27000</v>
      </c>
      <c r="I419" s="207">
        <f t="shared" si="50"/>
        <v>27500</v>
      </c>
      <c r="J419" s="207">
        <f t="shared" si="50"/>
        <v>28000</v>
      </c>
    </row>
    <row r="420" spans="1:10" x14ac:dyDescent="0.25">
      <c r="A420" s="433" t="s">
        <v>358</v>
      </c>
      <c r="B420" s="426"/>
      <c r="C420" s="427"/>
      <c r="D420" s="207">
        <f t="shared" ref="D420:J420" si="51">D412+D415</f>
        <v>331747</v>
      </c>
      <c r="E420" s="207">
        <f t="shared" si="51"/>
        <v>369004</v>
      </c>
      <c r="F420" s="207">
        <f t="shared" si="51"/>
        <v>382463</v>
      </c>
      <c r="G420" s="207">
        <f t="shared" si="51"/>
        <v>397962</v>
      </c>
      <c r="H420" s="287">
        <f t="shared" si="51"/>
        <v>425888</v>
      </c>
      <c r="I420" s="207">
        <f t="shared" si="51"/>
        <v>425888</v>
      </c>
      <c r="J420" s="207">
        <f t="shared" si="51"/>
        <v>425888</v>
      </c>
    </row>
    <row r="421" spans="1:10" ht="15.75" x14ac:dyDescent="0.25">
      <c r="A421" s="440" t="s">
        <v>287</v>
      </c>
      <c r="B421" s="429"/>
      <c r="C421" s="430"/>
      <c r="D421" s="244">
        <f t="shared" ref="D421:J421" si="52">SUM(D417:D420)</f>
        <v>2420998</v>
      </c>
      <c r="E421" s="244">
        <f t="shared" si="52"/>
        <v>1722640</v>
      </c>
      <c r="F421" s="245">
        <f t="shared" si="52"/>
        <v>1612970</v>
      </c>
      <c r="G421" s="245">
        <f t="shared" si="52"/>
        <v>1495376</v>
      </c>
      <c r="H421" s="283">
        <f>SUM(H417:H420)</f>
        <v>2044292</v>
      </c>
      <c r="I421" s="244">
        <f t="shared" si="52"/>
        <v>1514362</v>
      </c>
      <c r="J421" s="244">
        <f t="shared" si="52"/>
        <v>1537002</v>
      </c>
    </row>
    <row r="422" spans="1:10" ht="15.75" thickBot="1" x14ac:dyDescent="0.3">
      <c r="A422" s="125"/>
      <c r="B422" s="101"/>
      <c r="C422" s="126"/>
      <c r="D422" s="127"/>
      <c r="E422" s="127"/>
      <c r="F422" s="127"/>
      <c r="G422" s="127"/>
      <c r="H422" s="127"/>
      <c r="I422" s="98"/>
      <c r="J422" s="98"/>
    </row>
    <row r="423" spans="1:10" ht="16.5" thickTop="1" x14ac:dyDescent="0.25">
      <c r="A423" s="254" t="s">
        <v>309</v>
      </c>
      <c r="B423" s="255"/>
      <c r="C423" s="256"/>
      <c r="D423" s="257"/>
      <c r="E423" s="257"/>
      <c r="F423" s="258"/>
      <c r="G423" s="258"/>
      <c r="H423" s="277"/>
      <c r="I423" s="259"/>
      <c r="J423" s="260"/>
    </row>
    <row r="424" spans="1:10" ht="15.75" thickBot="1" x14ac:dyDescent="0.3">
      <c r="A424" s="261"/>
      <c r="B424" s="128"/>
      <c r="C424" s="129"/>
      <c r="D424" s="251"/>
      <c r="E424" s="251"/>
      <c r="F424" s="252"/>
      <c r="G424" s="252"/>
      <c r="H424" s="278"/>
      <c r="I424" s="253"/>
      <c r="J424" s="262"/>
    </row>
    <row r="425" spans="1:10" x14ac:dyDescent="0.25">
      <c r="A425" s="437"/>
      <c r="B425" s="438"/>
      <c r="C425" s="439"/>
      <c r="D425" s="249"/>
      <c r="E425" s="249"/>
      <c r="F425" s="250"/>
      <c r="G425" s="250"/>
      <c r="H425" s="250"/>
      <c r="I425" s="249"/>
      <c r="J425" s="263"/>
    </row>
    <row r="426" spans="1:10" x14ac:dyDescent="0.25">
      <c r="A426" s="434" t="s">
        <v>64</v>
      </c>
      <c r="B426" s="435"/>
      <c r="C426" s="436"/>
      <c r="D426" s="207">
        <f t="shared" ref="D426:J429" si="53">D84</f>
        <v>1373651</v>
      </c>
      <c r="E426" s="207">
        <f t="shared" si="53"/>
        <v>1552323</v>
      </c>
      <c r="F426" s="208">
        <f t="shared" si="53"/>
        <v>1471989</v>
      </c>
      <c r="G426" s="208">
        <f t="shared" si="53"/>
        <v>1603994</v>
      </c>
      <c r="H426" s="286">
        <f t="shared" si="53"/>
        <v>1592774</v>
      </c>
      <c r="I426" s="207">
        <f t="shared" si="53"/>
        <v>1594474</v>
      </c>
      <c r="J426" s="264">
        <f t="shared" si="53"/>
        <v>1593274</v>
      </c>
    </row>
    <row r="427" spans="1:10" x14ac:dyDescent="0.25">
      <c r="A427" s="265" t="s">
        <v>65</v>
      </c>
      <c r="B427" s="210"/>
      <c r="C427" s="211"/>
      <c r="D427" s="207">
        <f t="shared" si="53"/>
        <v>657985.65</v>
      </c>
      <c r="E427" s="207">
        <f t="shared" si="53"/>
        <v>436636</v>
      </c>
      <c r="F427" s="208">
        <f t="shared" si="53"/>
        <v>0</v>
      </c>
      <c r="G427" s="208">
        <f t="shared" si="53"/>
        <v>8400</v>
      </c>
      <c r="H427" s="286">
        <f t="shared" si="53"/>
        <v>30000</v>
      </c>
      <c r="I427" s="207">
        <f t="shared" si="53"/>
        <v>0</v>
      </c>
      <c r="J427" s="264">
        <f t="shared" si="53"/>
        <v>0</v>
      </c>
    </row>
    <row r="428" spans="1:10" x14ac:dyDescent="0.25">
      <c r="A428" s="265" t="s">
        <v>66</v>
      </c>
      <c r="B428" s="210"/>
      <c r="C428" s="211"/>
      <c r="D428" s="207">
        <f t="shared" si="53"/>
        <v>391127</v>
      </c>
      <c r="E428" s="207">
        <f t="shared" si="53"/>
        <v>33094</v>
      </c>
      <c r="F428" s="208">
        <f t="shared" si="53"/>
        <v>139881</v>
      </c>
      <c r="G428" s="208">
        <f t="shared" si="53"/>
        <v>25601</v>
      </c>
      <c r="H428" s="286">
        <f t="shared" si="53"/>
        <v>392143</v>
      </c>
      <c r="I428" s="207">
        <f t="shared" si="53"/>
        <v>0</v>
      </c>
      <c r="J428" s="264">
        <f t="shared" si="53"/>
        <v>0</v>
      </c>
    </row>
    <row r="429" spans="1:10" x14ac:dyDescent="0.25">
      <c r="A429" s="425" t="s">
        <v>357</v>
      </c>
      <c r="B429" s="426"/>
      <c r="C429" s="427"/>
      <c r="D429" s="207">
        <f t="shared" si="53"/>
        <v>11687</v>
      </c>
      <c r="E429" s="207">
        <f t="shared" si="53"/>
        <v>7171</v>
      </c>
      <c r="F429" s="208">
        <f t="shared" si="53"/>
        <v>1100</v>
      </c>
      <c r="G429" s="208">
        <f t="shared" si="53"/>
        <v>8068</v>
      </c>
      <c r="H429" s="286">
        <f t="shared" si="53"/>
        <v>29375</v>
      </c>
      <c r="I429" s="207">
        <f t="shared" si="53"/>
        <v>29375</v>
      </c>
      <c r="J429" s="264">
        <f t="shared" si="53"/>
        <v>29375</v>
      </c>
    </row>
    <row r="430" spans="1:10" ht="15.75" x14ac:dyDescent="0.25">
      <c r="A430" s="266" t="s">
        <v>67</v>
      </c>
      <c r="B430" s="247"/>
      <c r="C430" s="248"/>
      <c r="D430" s="244">
        <f t="shared" ref="D430:J430" si="54">SUM(D426:D429)</f>
        <v>2434450.65</v>
      </c>
      <c r="E430" s="244">
        <f t="shared" si="54"/>
        <v>2029224</v>
      </c>
      <c r="F430" s="244">
        <f t="shared" si="54"/>
        <v>1612970</v>
      </c>
      <c r="G430" s="244">
        <f t="shared" si="54"/>
        <v>1646063</v>
      </c>
      <c r="H430" s="284">
        <f t="shared" si="54"/>
        <v>2044292</v>
      </c>
      <c r="I430" s="244">
        <f t="shared" si="54"/>
        <v>1623849</v>
      </c>
      <c r="J430" s="267">
        <f t="shared" si="54"/>
        <v>1622649</v>
      </c>
    </row>
    <row r="431" spans="1:10" x14ac:dyDescent="0.25">
      <c r="A431" s="268"/>
      <c r="B431" s="130"/>
      <c r="C431" s="130"/>
      <c r="D431" s="131"/>
      <c r="E431" s="131"/>
      <c r="F431" s="100"/>
      <c r="G431" s="100"/>
      <c r="H431" s="100"/>
      <c r="I431" s="132"/>
      <c r="J431" s="269"/>
    </row>
    <row r="432" spans="1:10" x14ac:dyDescent="0.25">
      <c r="A432" s="425" t="s">
        <v>68</v>
      </c>
      <c r="B432" s="426"/>
      <c r="C432" s="427"/>
      <c r="D432" s="207">
        <f t="shared" ref="D432:J435" si="55">D417</f>
        <v>803278</v>
      </c>
      <c r="E432" s="207">
        <f t="shared" si="55"/>
        <v>982066</v>
      </c>
      <c r="F432" s="207">
        <f t="shared" si="55"/>
        <v>1034989</v>
      </c>
      <c r="G432" s="207">
        <f t="shared" si="55"/>
        <v>1020944</v>
      </c>
      <c r="H432" s="287">
        <f t="shared" si="55"/>
        <v>1109014</v>
      </c>
      <c r="I432" s="207">
        <f t="shared" si="55"/>
        <v>1060974</v>
      </c>
      <c r="J432" s="264">
        <f t="shared" si="55"/>
        <v>1083114</v>
      </c>
    </row>
    <row r="433" spans="1:10" x14ac:dyDescent="0.25">
      <c r="A433" s="425" t="s">
        <v>286</v>
      </c>
      <c r="B433" s="426"/>
      <c r="C433" s="427"/>
      <c r="D433" s="207">
        <f t="shared" si="55"/>
        <v>1247644</v>
      </c>
      <c r="E433" s="207">
        <f t="shared" si="55"/>
        <v>189605</v>
      </c>
      <c r="F433" s="207">
        <f t="shared" si="55"/>
        <v>170318</v>
      </c>
      <c r="G433" s="207">
        <f t="shared" si="55"/>
        <v>50920</v>
      </c>
      <c r="H433" s="287">
        <f t="shared" si="55"/>
        <v>482390</v>
      </c>
      <c r="I433" s="207">
        <f t="shared" si="55"/>
        <v>0</v>
      </c>
      <c r="J433" s="264">
        <f t="shared" si="55"/>
        <v>0</v>
      </c>
    </row>
    <row r="434" spans="1:10" x14ac:dyDescent="0.25">
      <c r="A434" s="425" t="s">
        <v>282</v>
      </c>
      <c r="B434" s="426"/>
      <c r="C434" s="427"/>
      <c r="D434" s="207">
        <f t="shared" si="55"/>
        <v>38329</v>
      </c>
      <c r="E434" s="207">
        <f t="shared" si="55"/>
        <v>181965</v>
      </c>
      <c r="F434" s="243">
        <f t="shared" si="55"/>
        <v>25200</v>
      </c>
      <c r="G434" s="243">
        <f t="shared" si="55"/>
        <v>25550</v>
      </c>
      <c r="H434" s="286">
        <f t="shared" si="55"/>
        <v>27000</v>
      </c>
      <c r="I434" s="207">
        <f t="shared" si="55"/>
        <v>27500</v>
      </c>
      <c r="J434" s="264">
        <f t="shared" si="55"/>
        <v>28000</v>
      </c>
    </row>
    <row r="435" spans="1:10" x14ac:dyDescent="0.25">
      <c r="A435" s="425" t="s">
        <v>358</v>
      </c>
      <c r="B435" s="426"/>
      <c r="C435" s="427"/>
      <c r="D435" s="207">
        <f t="shared" si="55"/>
        <v>331747</v>
      </c>
      <c r="E435" s="207">
        <f t="shared" si="55"/>
        <v>369004</v>
      </c>
      <c r="F435" s="207">
        <f t="shared" si="55"/>
        <v>382463</v>
      </c>
      <c r="G435" s="207">
        <f t="shared" si="55"/>
        <v>397962</v>
      </c>
      <c r="H435" s="287">
        <f t="shared" si="55"/>
        <v>425888</v>
      </c>
      <c r="I435" s="207">
        <f t="shared" si="55"/>
        <v>425888</v>
      </c>
      <c r="J435" s="264">
        <f t="shared" si="55"/>
        <v>425888</v>
      </c>
    </row>
    <row r="436" spans="1:10" ht="15.75" x14ac:dyDescent="0.25">
      <c r="A436" s="428" t="s">
        <v>287</v>
      </c>
      <c r="B436" s="429"/>
      <c r="C436" s="430"/>
      <c r="D436" s="244">
        <f t="shared" ref="D436:J436" si="56">SUM(D432:D435)</f>
        <v>2420998</v>
      </c>
      <c r="E436" s="244">
        <f t="shared" si="56"/>
        <v>1722640</v>
      </c>
      <c r="F436" s="245">
        <f t="shared" si="56"/>
        <v>1612970</v>
      </c>
      <c r="G436" s="245">
        <f t="shared" si="56"/>
        <v>1495376</v>
      </c>
      <c r="H436" s="283">
        <f>SUM(H432:H435)</f>
        <v>2044292</v>
      </c>
      <c r="I436" s="244">
        <f t="shared" si="56"/>
        <v>1514362</v>
      </c>
      <c r="J436" s="267">
        <f t="shared" si="56"/>
        <v>1537002</v>
      </c>
    </row>
    <row r="437" spans="1:10" ht="15.75" thickBot="1" x14ac:dyDescent="0.3">
      <c r="A437" s="273"/>
      <c r="B437" s="77"/>
      <c r="C437" s="274"/>
      <c r="D437" s="275"/>
      <c r="E437" s="275"/>
      <c r="F437" s="100"/>
      <c r="G437" s="100"/>
      <c r="H437" s="100"/>
      <c r="I437" s="77"/>
      <c r="J437" s="276"/>
    </row>
    <row r="438" spans="1:10" ht="16.5" thickTop="1" x14ac:dyDescent="0.25">
      <c r="A438" s="136" t="s">
        <v>310</v>
      </c>
      <c r="B438" s="137"/>
      <c r="C438" s="138"/>
      <c r="D438" s="139">
        <f t="shared" ref="D438:J438" si="57">D430</f>
        <v>2434450.65</v>
      </c>
      <c r="E438" s="139">
        <f t="shared" si="57"/>
        <v>2029224</v>
      </c>
      <c r="F438" s="140">
        <f t="shared" si="57"/>
        <v>1612970</v>
      </c>
      <c r="G438" s="140">
        <f t="shared" si="57"/>
        <v>1646063</v>
      </c>
      <c r="H438" s="288">
        <f t="shared" si="57"/>
        <v>2044292</v>
      </c>
      <c r="I438" s="139">
        <f t="shared" si="57"/>
        <v>1623849</v>
      </c>
      <c r="J438" s="270">
        <f t="shared" si="57"/>
        <v>1622649</v>
      </c>
    </row>
    <row r="439" spans="1:10" ht="16.5" thickBot="1" x14ac:dyDescent="0.3">
      <c r="A439" s="141" t="s">
        <v>311</v>
      </c>
      <c r="B439" s="142"/>
      <c r="C439" s="143"/>
      <c r="D439" s="144">
        <f t="shared" ref="D439:J439" si="58">D436</f>
        <v>2420998</v>
      </c>
      <c r="E439" s="144">
        <f t="shared" si="58"/>
        <v>1722640</v>
      </c>
      <c r="F439" s="145">
        <f t="shared" si="58"/>
        <v>1612970</v>
      </c>
      <c r="G439" s="145">
        <f t="shared" si="58"/>
        <v>1495376</v>
      </c>
      <c r="H439" s="289">
        <f t="shared" si="58"/>
        <v>2044292</v>
      </c>
      <c r="I439" s="144">
        <f t="shared" si="58"/>
        <v>1514362</v>
      </c>
      <c r="J439" s="271">
        <f t="shared" si="58"/>
        <v>1537002</v>
      </c>
    </row>
    <row r="440" spans="1:10" ht="16.5" thickTop="1" thickBot="1" x14ac:dyDescent="0.3">
      <c r="A440" s="146"/>
      <c r="B440" s="147"/>
      <c r="C440" s="148" t="s">
        <v>312</v>
      </c>
      <c r="D440" s="149">
        <f>SUM(D438-D439)</f>
        <v>13452.649999999907</v>
      </c>
      <c r="E440" s="149">
        <f t="shared" ref="E440:J440" si="59">E438-E439</f>
        <v>306584</v>
      </c>
      <c r="F440" s="150">
        <f t="shared" si="59"/>
        <v>0</v>
      </c>
      <c r="G440" s="150">
        <f t="shared" si="59"/>
        <v>150687</v>
      </c>
      <c r="H440" s="290">
        <f>H438-H439</f>
        <v>0</v>
      </c>
      <c r="I440" s="149">
        <f t="shared" si="59"/>
        <v>109487</v>
      </c>
      <c r="J440" s="272">
        <f t="shared" si="59"/>
        <v>85647</v>
      </c>
    </row>
    <row r="441" spans="1:10" ht="15.75" thickTop="1" x14ac:dyDescent="0.25">
      <c r="A441" s="133"/>
      <c r="B441" s="55"/>
      <c r="C441" s="134"/>
      <c r="D441" s="135"/>
      <c r="E441" s="135"/>
      <c r="F441" s="5"/>
      <c r="G441" s="5"/>
      <c r="H441" s="5"/>
      <c r="I441" s="5"/>
      <c r="J441" s="5"/>
    </row>
    <row r="442" spans="1:10" x14ac:dyDescent="0.25">
      <c r="A442" s="1" t="s">
        <v>313</v>
      </c>
      <c r="B442" s="2"/>
      <c r="C442" s="120"/>
      <c r="D442" s="151"/>
      <c r="E442" s="151"/>
      <c r="F442" s="5"/>
      <c r="G442" s="5"/>
      <c r="H442" s="5"/>
      <c r="I442" s="5"/>
      <c r="J442" s="5"/>
    </row>
    <row r="443" spans="1:10" x14ac:dyDescent="0.25">
      <c r="A443" s="1" t="s">
        <v>314</v>
      </c>
      <c r="B443" s="152"/>
      <c r="C443" s="152"/>
      <c r="D443" s="151"/>
      <c r="E443" s="151"/>
      <c r="F443" s="5"/>
      <c r="G443" s="5"/>
      <c r="H443" s="5"/>
      <c r="I443" s="5"/>
      <c r="J443" s="5"/>
    </row>
    <row r="444" spans="1:10" x14ac:dyDescent="0.25">
      <c r="A444" s="1" t="s">
        <v>463</v>
      </c>
      <c r="B444" s="152"/>
      <c r="C444" s="152"/>
      <c r="D444" s="121"/>
      <c r="E444" s="121"/>
      <c r="F444" s="153"/>
      <c r="G444" s="153"/>
      <c r="H444" s="153"/>
      <c r="I444" s="5"/>
      <c r="J444" s="5"/>
    </row>
    <row r="445" spans="1:10" x14ac:dyDescent="0.25">
      <c r="A445" s="1" t="s">
        <v>471</v>
      </c>
      <c r="B445" s="152"/>
      <c r="C445" s="152"/>
      <c r="D445" s="121"/>
      <c r="E445" s="121"/>
      <c r="F445" s="153"/>
      <c r="G445" s="153"/>
      <c r="H445" s="153"/>
      <c r="I445" s="5"/>
      <c r="J445" s="5"/>
    </row>
    <row r="446" spans="1:10" x14ac:dyDescent="0.25">
      <c r="A446" s="1"/>
      <c r="B446" s="152" t="s">
        <v>315</v>
      </c>
      <c r="C446" s="152"/>
      <c r="D446" s="121"/>
      <c r="E446" s="121"/>
      <c r="F446" s="153"/>
      <c r="G446" s="153"/>
      <c r="H446" s="153"/>
      <c r="I446" s="5"/>
      <c r="J446" s="5"/>
    </row>
    <row r="447" spans="1:10" x14ac:dyDescent="0.25">
      <c r="A447" s="152"/>
      <c r="B447" s="152"/>
      <c r="C447" s="152"/>
      <c r="D447" s="154"/>
      <c r="E447" s="154"/>
      <c r="F447" s="5"/>
      <c r="G447" s="5"/>
      <c r="H447" s="5"/>
      <c r="I447" s="5"/>
      <c r="J447" s="5"/>
    </row>
    <row r="448" spans="1:10" x14ac:dyDescent="0.25">
      <c r="H448" s="294"/>
    </row>
    <row r="449" spans="8:8" x14ac:dyDescent="0.25">
      <c r="H449" s="294"/>
    </row>
    <row r="450" spans="8:8" x14ac:dyDescent="0.25">
      <c r="H450" s="294"/>
    </row>
    <row r="451" spans="8:8" x14ac:dyDescent="0.25">
      <c r="H451" s="294"/>
    </row>
    <row r="452" spans="8:8" x14ac:dyDescent="0.25">
      <c r="H452" s="294"/>
    </row>
    <row r="453" spans="8:8" x14ac:dyDescent="0.25">
      <c r="H453" s="294"/>
    </row>
    <row r="454" spans="8:8" x14ac:dyDescent="0.25">
      <c r="H454" s="294"/>
    </row>
    <row r="455" spans="8:8" x14ac:dyDescent="0.25">
      <c r="H455" s="294"/>
    </row>
    <row r="456" spans="8:8" x14ac:dyDescent="0.25">
      <c r="H456" s="294"/>
    </row>
    <row r="457" spans="8:8" x14ac:dyDescent="0.25">
      <c r="H457" s="294"/>
    </row>
    <row r="458" spans="8:8" x14ac:dyDescent="0.25">
      <c r="H458" s="294"/>
    </row>
    <row r="459" spans="8:8" x14ac:dyDescent="0.25">
      <c r="H459" s="294"/>
    </row>
    <row r="460" spans="8:8" x14ac:dyDescent="0.25">
      <c r="H460" s="294"/>
    </row>
    <row r="461" spans="8:8" x14ac:dyDescent="0.25">
      <c r="H461" s="294"/>
    </row>
    <row r="462" spans="8:8" x14ac:dyDescent="0.25">
      <c r="H462" s="294"/>
    </row>
    <row r="463" spans="8:8" x14ac:dyDescent="0.25">
      <c r="H463" s="294"/>
    </row>
    <row r="464" spans="8:8" x14ac:dyDescent="0.25">
      <c r="H464" s="294"/>
    </row>
    <row r="465" spans="8:8" x14ac:dyDescent="0.25">
      <c r="H465" s="294"/>
    </row>
    <row r="466" spans="8:8" x14ac:dyDescent="0.25">
      <c r="H466" s="294"/>
    </row>
    <row r="467" spans="8:8" x14ac:dyDescent="0.25">
      <c r="H467" s="294"/>
    </row>
    <row r="468" spans="8:8" x14ac:dyDescent="0.25">
      <c r="H468" s="294"/>
    </row>
    <row r="469" spans="8:8" x14ac:dyDescent="0.25">
      <c r="H469" s="294"/>
    </row>
    <row r="470" spans="8:8" x14ac:dyDescent="0.25">
      <c r="H470" s="294"/>
    </row>
    <row r="471" spans="8:8" x14ac:dyDescent="0.25">
      <c r="H471" s="294"/>
    </row>
    <row r="472" spans="8:8" x14ac:dyDescent="0.25">
      <c r="H472" s="294"/>
    </row>
    <row r="473" spans="8:8" x14ac:dyDescent="0.25">
      <c r="H473" s="294"/>
    </row>
    <row r="474" spans="8:8" x14ac:dyDescent="0.25">
      <c r="H474" s="294"/>
    </row>
    <row r="475" spans="8:8" x14ac:dyDescent="0.25">
      <c r="H475" s="294"/>
    </row>
    <row r="476" spans="8:8" x14ac:dyDescent="0.25">
      <c r="H476" s="294"/>
    </row>
    <row r="477" spans="8:8" x14ac:dyDescent="0.25">
      <c r="H477" s="294"/>
    </row>
    <row r="478" spans="8:8" x14ac:dyDescent="0.25">
      <c r="H478" s="294"/>
    </row>
    <row r="479" spans="8:8" x14ac:dyDescent="0.25">
      <c r="H479" s="294"/>
    </row>
    <row r="480" spans="8:8" x14ac:dyDescent="0.25">
      <c r="H480" s="294"/>
    </row>
    <row r="481" spans="8:8" x14ac:dyDescent="0.25">
      <c r="H481" s="294"/>
    </row>
    <row r="482" spans="8:8" x14ac:dyDescent="0.25">
      <c r="H482" s="294"/>
    </row>
    <row r="483" spans="8:8" x14ac:dyDescent="0.25">
      <c r="H483" s="294"/>
    </row>
    <row r="484" spans="8:8" x14ac:dyDescent="0.25">
      <c r="H484" s="294"/>
    </row>
    <row r="485" spans="8:8" x14ac:dyDescent="0.25">
      <c r="H485" s="294"/>
    </row>
    <row r="486" spans="8:8" x14ac:dyDescent="0.25">
      <c r="H486" s="294"/>
    </row>
    <row r="487" spans="8:8" x14ac:dyDescent="0.25">
      <c r="H487" s="294"/>
    </row>
    <row r="488" spans="8:8" x14ac:dyDescent="0.25">
      <c r="H488" s="294"/>
    </row>
    <row r="489" spans="8:8" x14ac:dyDescent="0.25">
      <c r="H489" s="294"/>
    </row>
    <row r="490" spans="8:8" x14ac:dyDescent="0.25">
      <c r="H490" s="294"/>
    </row>
    <row r="491" spans="8:8" x14ac:dyDescent="0.25">
      <c r="H491" s="294"/>
    </row>
    <row r="492" spans="8:8" x14ac:dyDescent="0.25">
      <c r="H492" s="294"/>
    </row>
    <row r="493" spans="8:8" x14ac:dyDescent="0.25">
      <c r="H493" s="294"/>
    </row>
  </sheetData>
  <mergeCells count="16">
    <mergeCell ref="A80:C80"/>
    <mergeCell ref="A87:C87"/>
    <mergeCell ref="A426:C426"/>
    <mergeCell ref="A429:C429"/>
    <mergeCell ref="A84:C84"/>
    <mergeCell ref="A425:C425"/>
    <mergeCell ref="A417:C417"/>
    <mergeCell ref="A418:C418"/>
    <mergeCell ref="A419:C419"/>
    <mergeCell ref="A420:C420"/>
    <mergeCell ref="A421:C421"/>
    <mergeCell ref="A432:C432"/>
    <mergeCell ref="A433:C433"/>
    <mergeCell ref="A434:C434"/>
    <mergeCell ref="A435:C435"/>
    <mergeCell ref="A436:C43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L30" sqref="L30"/>
    </sheetView>
  </sheetViews>
  <sheetFormatPr defaultRowHeight="15" x14ac:dyDescent="0.25"/>
  <cols>
    <col min="1" max="2" width="8.140625" customWidth="1"/>
    <col min="3" max="3" width="34.28515625" customWidth="1"/>
    <col min="4" max="5" width="10.28515625" customWidth="1"/>
    <col min="6" max="6" width="11.28515625" customWidth="1"/>
    <col min="7" max="10" width="10.28515625" customWidth="1"/>
  </cols>
  <sheetData>
    <row r="1" spans="1:10" ht="18.75" x14ac:dyDescent="0.3">
      <c r="A1" s="157"/>
      <c r="C1" s="158" t="s">
        <v>338</v>
      </c>
      <c r="D1" s="158"/>
      <c r="E1" s="158"/>
      <c r="F1" s="158"/>
      <c r="G1" s="158"/>
    </row>
    <row r="2" spans="1:10" ht="23.25" x14ac:dyDescent="0.25">
      <c r="A2" s="10"/>
      <c r="B2" s="11" t="s">
        <v>0</v>
      </c>
      <c r="C2" s="12" t="s">
        <v>1</v>
      </c>
      <c r="D2" s="159" t="s">
        <v>2</v>
      </c>
      <c r="E2" s="159" t="s">
        <v>2</v>
      </c>
      <c r="F2" s="160" t="s">
        <v>316</v>
      </c>
      <c r="G2" s="16" t="s">
        <v>337</v>
      </c>
      <c r="H2" s="15" t="s">
        <v>54</v>
      </c>
      <c r="I2" s="16" t="s">
        <v>4</v>
      </c>
      <c r="J2" s="16" t="s">
        <v>4</v>
      </c>
    </row>
    <row r="3" spans="1:10" x14ac:dyDescent="0.25">
      <c r="A3" s="17" t="s">
        <v>5</v>
      </c>
      <c r="B3" s="17" t="s">
        <v>6</v>
      </c>
      <c r="C3" s="18"/>
      <c r="D3" s="161">
        <v>2014</v>
      </c>
      <c r="E3" s="161">
        <v>2015</v>
      </c>
      <c r="F3" s="162">
        <v>2016</v>
      </c>
      <c r="G3" s="163">
        <v>2016</v>
      </c>
      <c r="H3" s="164">
        <v>2017</v>
      </c>
      <c r="I3" s="21">
        <v>2018</v>
      </c>
      <c r="J3" s="21">
        <v>2019</v>
      </c>
    </row>
    <row r="4" spans="1:10" x14ac:dyDescent="0.25">
      <c r="A4" s="45" t="s">
        <v>27</v>
      </c>
      <c r="B4" s="46"/>
      <c r="C4" s="47"/>
      <c r="D4" s="48"/>
      <c r="E4" s="48"/>
      <c r="F4" s="48"/>
      <c r="G4" s="165"/>
      <c r="H4" s="40"/>
      <c r="I4" s="41"/>
      <c r="J4" s="42"/>
    </row>
    <row r="5" spans="1:10" x14ac:dyDescent="0.25">
      <c r="A5" s="22">
        <v>243000</v>
      </c>
      <c r="B5" s="23">
        <v>41</v>
      </c>
      <c r="C5" s="29" t="s">
        <v>28</v>
      </c>
      <c r="D5" s="52">
        <v>0</v>
      </c>
      <c r="E5" s="52">
        <v>0</v>
      </c>
      <c r="F5" s="166">
        <v>0</v>
      </c>
      <c r="G5" s="25">
        <v>0</v>
      </c>
      <c r="H5" s="27">
        <v>0</v>
      </c>
      <c r="I5" s="28">
        <v>0</v>
      </c>
      <c r="J5" s="28">
        <v>0</v>
      </c>
    </row>
    <row r="6" spans="1:10" x14ac:dyDescent="0.25">
      <c r="A6" s="22">
        <v>292012</v>
      </c>
      <c r="B6" s="23">
        <v>41</v>
      </c>
      <c r="C6" s="24" t="s">
        <v>317</v>
      </c>
      <c r="D6" s="51">
        <v>0</v>
      </c>
      <c r="E6" s="51">
        <v>1969</v>
      </c>
      <c r="F6" s="166">
        <v>0</v>
      </c>
      <c r="G6" s="25">
        <v>0</v>
      </c>
      <c r="H6" s="27">
        <v>0</v>
      </c>
      <c r="I6" s="28">
        <v>0</v>
      </c>
      <c r="J6" s="28">
        <v>0</v>
      </c>
    </row>
    <row r="7" spans="1:10" x14ac:dyDescent="0.25">
      <c r="A7" s="118"/>
      <c r="B7" s="119"/>
      <c r="C7" s="97" t="s">
        <v>318</v>
      </c>
      <c r="D7" s="86">
        <f t="shared" ref="D7:J7" si="0">SUM(D5:D6)</f>
        <v>0</v>
      </c>
      <c r="E7" s="86">
        <f t="shared" si="0"/>
        <v>1969</v>
      </c>
      <c r="F7" s="86">
        <f t="shared" si="0"/>
        <v>0</v>
      </c>
      <c r="G7" s="86">
        <f t="shared" si="0"/>
        <v>0</v>
      </c>
      <c r="H7" s="86">
        <f t="shared" si="0"/>
        <v>0</v>
      </c>
      <c r="I7" s="86">
        <f t="shared" si="0"/>
        <v>0</v>
      </c>
      <c r="J7" s="86">
        <f t="shared" si="0"/>
        <v>0</v>
      </c>
    </row>
    <row r="8" spans="1:10" x14ac:dyDescent="0.25">
      <c r="A8" s="167"/>
      <c r="B8" s="100"/>
      <c r="C8" s="168"/>
      <c r="D8" s="169"/>
      <c r="E8" s="169"/>
      <c r="F8" s="170"/>
      <c r="G8" s="171"/>
      <c r="H8" s="172"/>
      <c r="I8" s="77"/>
      <c r="J8" s="77"/>
    </row>
    <row r="9" spans="1:10" ht="23.25" x14ac:dyDescent="0.25">
      <c r="A9" s="67"/>
      <c r="B9" s="68" t="s">
        <v>0</v>
      </c>
      <c r="C9" s="115" t="s">
        <v>319</v>
      </c>
      <c r="D9" s="159" t="s">
        <v>2</v>
      </c>
      <c r="E9" s="159" t="s">
        <v>2</v>
      </c>
      <c r="F9" s="160" t="s">
        <v>316</v>
      </c>
      <c r="G9" s="16" t="s">
        <v>337</v>
      </c>
      <c r="H9" s="69" t="s">
        <v>54</v>
      </c>
      <c r="I9" s="16" t="s">
        <v>4</v>
      </c>
      <c r="J9" s="16" t="s">
        <v>3</v>
      </c>
    </row>
    <row r="10" spans="1:10" x14ac:dyDescent="0.25">
      <c r="A10" s="17" t="s">
        <v>5</v>
      </c>
      <c r="B10" s="17" t="s">
        <v>6</v>
      </c>
      <c r="C10" s="124" t="s">
        <v>306</v>
      </c>
      <c r="D10" s="161">
        <v>2014</v>
      </c>
      <c r="E10" s="161">
        <v>2015</v>
      </c>
      <c r="F10" s="162">
        <v>2016</v>
      </c>
      <c r="G10" s="163">
        <v>2015</v>
      </c>
      <c r="H10" s="173">
        <v>2016</v>
      </c>
      <c r="I10" s="21">
        <v>2017</v>
      </c>
      <c r="J10" s="21">
        <v>2018</v>
      </c>
    </row>
    <row r="11" spans="1:10" x14ac:dyDescent="0.25">
      <c r="A11" s="174">
        <v>610</v>
      </c>
      <c r="B11" s="175">
        <v>41</v>
      </c>
      <c r="C11" s="176" t="s">
        <v>320</v>
      </c>
      <c r="D11" s="177">
        <v>0</v>
      </c>
      <c r="E11" s="177">
        <v>0</v>
      </c>
      <c r="F11" s="178">
        <v>0</v>
      </c>
      <c r="G11" s="181">
        <v>15000</v>
      </c>
      <c r="H11" s="179">
        <v>0</v>
      </c>
      <c r="I11" s="177">
        <v>0</v>
      </c>
      <c r="J11" s="177">
        <v>0</v>
      </c>
    </row>
    <row r="12" spans="1:10" x14ac:dyDescent="0.25">
      <c r="A12" s="174">
        <v>620</v>
      </c>
      <c r="B12" s="175">
        <v>41</v>
      </c>
      <c r="C12" s="176" t="s">
        <v>321</v>
      </c>
      <c r="D12" s="177">
        <v>0</v>
      </c>
      <c r="E12" s="177">
        <v>0</v>
      </c>
      <c r="F12" s="178">
        <v>0</v>
      </c>
      <c r="G12" s="181">
        <v>5300</v>
      </c>
      <c r="H12" s="179">
        <v>0</v>
      </c>
      <c r="I12" s="177">
        <v>0</v>
      </c>
      <c r="J12" s="177">
        <v>0</v>
      </c>
    </row>
    <row r="13" spans="1:10" x14ac:dyDescent="0.25">
      <c r="A13" s="174">
        <v>631001</v>
      </c>
      <c r="B13" s="175">
        <v>41</v>
      </c>
      <c r="C13" s="176" t="s">
        <v>322</v>
      </c>
      <c r="D13" s="177">
        <v>0</v>
      </c>
      <c r="E13" s="177">
        <v>0</v>
      </c>
      <c r="F13" s="178">
        <v>0</v>
      </c>
      <c r="G13" s="181">
        <v>150</v>
      </c>
      <c r="H13" s="179">
        <v>150</v>
      </c>
      <c r="I13" s="177">
        <v>150</v>
      </c>
      <c r="J13" s="177">
        <v>150</v>
      </c>
    </row>
    <row r="14" spans="1:10" x14ac:dyDescent="0.25">
      <c r="A14" s="174">
        <v>632001</v>
      </c>
      <c r="B14" s="175">
        <v>41</v>
      </c>
      <c r="C14" s="176" t="s">
        <v>323</v>
      </c>
      <c r="D14" s="177">
        <v>3040</v>
      </c>
      <c r="E14" s="177">
        <v>1672</v>
      </c>
      <c r="F14" s="178">
        <v>6900</v>
      </c>
      <c r="G14" s="181">
        <v>10500</v>
      </c>
      <c r="H14" s="179">
        <v>15000</v>
      </c>
      <c r="I14" s="177">
        <v>15000</v>
      </c>
      <c r="J14" s="177">
        <v>15000</v>
      </c>
    </row>
    <row r="15" spans="1:10" x14ac:dyDescent="0.25">
      <c r="A15" s="174">
        <v>632002</v>
      </c>
      <c r="B15" s="175">
        <v>41</v>
      </c>
      <c r="C15" s="176" t="s">
        <v>324</v>
      </c>
      <c r="D15" s="177">
        <v>87</v>
      </c>
      <c r="E15" s="177">
        <v>192</v>
      </c>
      <c r="F15" s="178">
        <v>200</v>
      </c>
      <c r="G15" s="181">
        <v>250</v>
      </c>
      <c r="H15" s="179">
        <v>500</v>
      </c>
      <c r="I15" s="177">
        <v>500</v>
      </c>
      <c r="J15" s="177">
        <v>500</v>
      </c>
    </row>
    <row r="16" spans="1:10" x14ac:dyDescent="0.25">
      <c r="A16" s="174">
        <v>632003</v>
      </c>
      <c r="B16" s="175">
        <v>41</v>
      </c>
      <c r="C16" s="176" t="s">
        <v>325</v>
      </c>
      <c r="D16" s="177">
        <v>0</v>
      </c>
      <c r="E16" s="177">
        <v>0</v>
      </c>
      <c r="F16" s="178">
        <v>200</v>
      </c>
      <c r="G16" s="181">
        <v>200</v>
      </c>
      <c r="H16" s="179">
        <v>200</v>
      </c>
      <c r="I16" s="177">
        <v>200</v>
      </c>
      <c r="J16" s="177">
        <v>200</v>
      </c>
    </row>
    <row r="17" spans="1:10" x14ac:dyDescent="0.25">
      <c r="A17" s="174">
        <v>632004</v>
      </c>
      <c r="B17" s="175">
        <v>41</v>
      </c>
      <c r="C17" s="176" t="s">
        <v>326</v>
      </c>
      <c r="D17" s="177">
        <v>0</v>
      </c>
      <c r="E17" s="177">
        <v>0</v>
      </c>
      <c r="F17" s="178">
        <v>250</v>
      </c>
      <c r="G17" s="181">
        <v>280</v>
      </c>
      <c r="H17" s="179">
        <v>280</v>
      </c>
      <c r="I17" s="177">
        <v>280</v>
      </c>
      <c r="J17" s="177">
        <v>280</v>
      </c>
    </row>
    <row r="18" spans="1:10" x14ac:dyDescent="0.25">
      <c r="A18" s="174">
        <v>633001</v>
      </c>
      <c r="B18" s="175">
        <v>41</v>
      </c>
      <c r="C18" s="176" t="s">
        <v>327</v>
      </c>
      <c r="D18" s="177">
        <v>0</v>
      </c>
      <c r="E18" s="177">
        <v>0</v>
      </c>
      <c r="F18" s="178">
        <v>2220</v>
      </c>
      <c r="G18" s="181">
        <v>2220</v>
      </c>
      <c r="H18" s="179">
        <v>2000</v>
      </c>
      <c r="I18" s="177">
        <v>2000</v>
      </c>
      <c r="J18" s="177">
        <v>2000</v>
      </c>
    </row>
    <row r="19" spans="1:10" x14ac:dyDescent="0.25">
      <c r="A19" s="174">
        <v>633006</v>
      </c>
      <c r="B19" s="175">
        <v>41</v>
      </c>
      <c r="C19" s="176" t="s">
        <v>130</v>
      </c>
      <c r="D19" s="177">
        <v>0</v>
      </c>
      <c r="E19" s="177">
        <v>70</v>
      </c>
      <c r="F19" s="178">
        <v>500</v>
      </c>
      <c r="G19" s="181">
        <v>500</v>
      </c>
      <c r="H19" s="179">
        <v>1000</v>
      </c>
      <c r="I19" s="177">
        <v>1000</v>
      </c>
      <c r="J19" s="177">
        <v>1000</v>
      </c>
    </row>
    <row r="20" spans="1:10" x14ac:dyDescent="0.25">
      <c r="A20" s="174">
        <v>633010</v>
      </c>
      <c r="B20" s="175">
        <v>41</v>
      </c>
      <c r="C20" s="176" t="s">
        <v>328</v>
      </c>
      <c r="D20" s="177">
        <v>0</v>
      </c>
      <c r="E20" s="177">
        <v>0</v>
      </c>
      <c r="F20" s="178"/>
      <c r="G20" s="181">
        <v>200</v>
      </c>
      <c r="H20" s="179">
        <v>200</v>
      </c>
      <c r="I20" s="177">
        <v>200</v>
      </c>
      <c r="J20" s="177">
        <v>200</v>
      </c>
    </row>
    <row r="21" spans="1:10" x14ac:dyDescent="0.25">
      <c r="A21" s="174">
        <v>633013</v>
      </c>
      <c r="B21" s="175">
        <v>41</v>
      </c>
      <c r="C21" s="176" t="s">
        <v>329</v>
      </c>
      <c r="D21" s="177">
        <v>0</v>
      </c>
      <c r="E21" s="177">
        <v>183</v>
      </c>
      <c r="F21" s="178">
        <v>0</v>
      </c>
      <c r="G21" s="181">
        <v>0</v>
      </c>
      <c r="H21" s="179">
        <v>0</v>
      </c>
      <c r="I21" s="177">
        <v>0</v>
      </c>
      <c r="J21" s="177">
        <v>0</v>
      </c>
    </row>
    <row r="22" spans="1:10" x14ac:dyDescent="0.25">
      <c r="A22" s="180">
        <v>635</v>
      </c>
      <c r="B22" s="175">
        <v>41</v>
      </c>
      <c r="C22" s="176" t="s">
        <v>330</v>
      </c>
      <c r="D22" s="177">
        <v>0</v>
      </c>
      <c r="E22" s="177">
        <v>0</v>
      </c>
      <c r="F22" s="178">
        <v>0</v>
      </c>
      <c r="G22" s="181">
        <v>2000</v>
      </c>
      <c r="H22" s="179">
        <v>2000</v>
      </c>
      <c r="I22" s="177">
        <v>2000</v>
      </c>
      <c r="J22" s="177">
        <v>2000</v>
      </c>
    </row>
    <row r="23" spans="1:10" x14ac:dyDescent="0.25">
      <c r="A23" s="174">
        <v>637001</v>
      </c>
      <c r="B23" s="175">
        <v>41</v>
      </c>
      <c r="C23" s="176" t="s">
        <v>331</v>
      </c>
      <c r="D23" s="177">
        <v>0</v>
      </c>
      <c r="E23" s="177">
        <v>0</v>
      </c>
      <c r="F23" s="178">
        <v>0</v>
      </c>
      <c r="G23" s="181">
        <v>150</v>
      </c>
      <c r="H23" s="179">
        <v>150</v>
      </c>
      <c r="I23" s="177">
        <v>150</v>
      </c>
      <c r="J23" s="177">
        <v>150</v>
      </c>
    </row>
    <row r="24" spans="1:10" x14ac:dyDescent="0.25">
      <c r="A24" s="174">
        <v>637003</v>
      </c>
      <c r="B24" s="175">
        <v>41</v>
      </c>
      <c r="C24" s="176" t="s">
        <v>332</v>
      </c>
      <c r="D24" s="177">
        <v>0</v>
      </c>
      <c r="E24" s="177">
        <v>0</v>
      </c>
      <c r="F24" s="178">
        <v>0</v>
      </c>
      <c r="G24" s="181">
        <v>1000</v>
      </c>
      <c r="H24" s="179">
        <v>1000</v>
      </c>
      <c r="I24" s="177">
        <v>1000</v>
      </c>
      <c r="J24" s="177">
        <v>1000</v>
      </c>
    </row>
    <row r="25" spans="1:10" x14ac:dyDescent="0.25">
      <c r="A25" s="174">
        <v>637004</v>
      </c>
      <c r="B25" s="175">
        <v>41</v>
      </c>
      <c r="C25" s="176" t="s">
        <v>333</v>
      </c>
      <c r="D25" s="177">
        <v>325</v>
      </c>
      <c r="E25" s="177">
        <v>4417</v>
      </c>
      <c r="F25" s="178">
        <v>10000</v>
      </c>
      <c r="G25" s="181">
        <v>630</v>
      </c>
      <c r="H25" s="179">
        <v>7470</v>
      </c>
      <c r="I25" s="177">
        <v>7470</v>
      </c>
      <c r="J25" s="177">
        <v>7470</v>
      </c>
    </row>
    <row r="26" spans="1:10" x14ac:dyDescent="0.25">
      <c r="A26" s="174">
        <v>637012</v>
      </c>
      <c r="B26" s="175">
        <v>41</v>
      </c>
      <c r="C26" s="176" t="s">
        <v>334</v>
      </c>
      <c r="D26" s="177">
        <v>50</v>
      </c>
      <c r="E26" s="177">
        <v>60</v>
      </c>
      <c r="F26" s="178">
        <v>50</v>
      </c>
      <c r="G26" s="181">
        <v>50</v>
      </c>
      <c r="H26" s="179">
        <v>50</v>
      </c>
      <c r="I26" s="177">
        <v>50</v>
      </c>
      <c r="J26" s="177">
        <v>50</v>
      </c>
    </row>
    <row r="27" spans="1:10" x14ac:dyDescent="0.25">
      <c r="A27" s="174">
        <v>637016</v>
      </c>
      <c r="B27" s="175">
        <v>41</v>
      </c>
      <c r="C27" s="176" t="s">
        <v>335</v>
      </c>
      <c r="D27" s="177">
        <v>0</v>
      </c>
      <c r="E27" s="177">
        <v>0</v>
      </c>
      <c r="F27" s="178">
        <v>0</v>
      </c>
      <c r="G27" s="181">
        <v>70</v>
      </c>
      <c r="H27" s="179">
        <v>0</v>
      </c>
      <c r="I27" s="177">
        <v>0</v>
      </c>
      <c r="J27" s="177">
        <v>0</v>
      </c>
    </row>
    <row r="28" spans="1:10" x14ac:dyDescent="0.25">
      <c r="A28" s="118"/>
      <c r="B28" s="119"/>
      <c r="C28" s="97" t="s">
        <v>308</v>
      </c>
      <c r="D28" s="86">
        <f t="shared" ref="D28:J28" si="1">SUM(D11:D27)</f>
        <v>3502</v>
      </c>
      <c r="E28" s="86">
        <f t="shared" si="1"/>
        <v>6594</v>
      </c>
      <c r="F28" s="86">
        <f t="shared" si="1"/>
        <v>20320</v>
      </c>
      <c r="G28" s="86">
        <f t="shared" si="1"/>
        <v>38500</v>
      </c>
      <c r="H28" s="86">
        <f t="shared" si="1"/>
        <v>30000</v>
      </c>
      <c r="I28" s="86">
        <f t="shared" si="1"/>
        <v>30000</v>
      </c>
      <c r="J28" s="86">
        <f t="shared" si="1"/>
        <v>30000</v>
      </c>
    </row>
    <row r="29" spans="1:10" x14ac:dyDescent="0.25">
      <c r="A29" s="1" t="s">
        <v>336</v>
      </c>
      <c r="B29" s="2"/>
      <c r="C29" s="120"/>
      <c r="D29" s="1" t="s">
        <v>339</v>
      </c>
      <c r="E29" s="152"/>
      <c r="F29" s="152"/>
    </row>
    <row r="30" spans="1:10" x14ac:dyDescent="0.25">
      <c r="A30" s="1"/>
      <c r="B30" s="2"/>
      <c r="C30" s="120"/>
    </row>
    <row r="31" spans="1:10" x14ac:dyDescent="0.25">
      <c r="A31" s="1"/>
      <c r="B31" s="152"/>
      <c r="C31" s="15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B1" workbookViewId="0">
      <selection activeCell="D26" sqref="D26"/>
    </sheetView>
  </sheetViews>
  <sheetFormatPr defaultRowHeight="15" x14ac:dyDescent="0.25"/>
  <cols>
    <col min="1" max="1" width="6.7109375" customWidth="1"/>
    <col min="2" max="2" width="8" customWidth="1"/>
    <col min="3" max="3" width="37.5703125" customWidth="1"/>
    <col min="4" max="4" width="10.5703125" customWidth="1"/>
    <col min="5" max="5" width="11" customWidth="1"/>
    <col min="6" max="6" width="11.28515625" customWidth="1"/>
    <col min="10" max="10" width="21.28515625" customWidth="1"/>
    <col min="11" max="12" width="11.28515625" customWidth="1"/>
    <col min="13" max="13" width="11" customWidth="1"/>
  </cols>
  <sheetData>
    <row r="1" spans="1:13" x14ac:dyDescent="0.25">
      <c r="A1" s="185"/>
      <c r="B1" s="182" t="s">
        <v>0</v>
      </c>
      <c r="C1" s="115" t="s">
        <v>288</v>
      </c>
      <c r="D1" s="69" t="s">
        <v>54</v>
      </c>
      <c r="E1" s="16" t="s">
        <v>4</v>
      </c>
      <c r="F1" s="16" t="s">
        <v>4</v>
      </c>
    </row>
    <row r="2" spans="1:13" x14ac:dyDescent="0.25">
      <c r="A2" s="186" t="s">
        <v>5</v>
      </c>
      <c r="B2" s="17" t="s">
        <v>6</v>
      </c>
      <c r="C2" s="18"/>
      <c r="D2" s="156">
        <v>2017</v>
      </c>
      <c r="E2" s="21">
        <v>2018</v>
      </c>
      <c r="F2" s="21">
        <v>2019</v>
      </c>
      <c r="H2" s="441" t="s">
        <v>340</v>
      </c>
      <c r="I2" s="442"/>
      <c r="J2" s="441"/>
      <c r="K2" s="78">
        <v>1100</v>
      </c>
      <c r="L2" s="79">
        <v>1100</v>
      </c>
      <c r="M2" s="79">
        <v>1100</v>
      </c>
    </row>
    <row r="3" spans="1:13" x14ac:dyDescent="0.25">
      <c r="A3" s="76"/>
      <c r="B3" s="26">
        <v>111</v>
      </c>
      <c r="C3" s="29" t="s">
        <v>289</v>
      </c>
      <c r="D3" s="27">
        <v>252420</v>
      </c>
      <c r="E3" s="28">
        <v>252420</v>
      </c>
      <c r="F3" s="28">
        <v>252420</v>
      </c>
    </row>
    <row r="4" spans="1:13" x14ac:dyDescent="0.25">
      <c r="A4" s="76"/>
      <c r="B4" s="26" t="s">
        <v>290</v>
      </c>
      <c r="C4" s="29" t="s">
        <v>291</v>
      </c>
      <c r="D4" s="27">
        <v>0</v>
      </c>
      <c r="E4" s="28">
        <v>0</v>
      </c>
      <c r="F4" s="28">
        <v>0</v>
      </c>
    </row>
    <row r="5" spans="1:13" x14ac:dyDescent="0.25">
      <c r="A5" s="76"/>
      <c r="B5" s="26" t="s">
        <v>60</v>
      </c>
      <c r="C5" s="29" t="s">
        <v>292</v>
      </c>
      <c r="D5" s="27">
        <v>0</v>
      </c>
      <c r="E5" s="28">
        <v>0</v>
      </c>
      <c r="F5" s="28">
        <v>0</v>
      </c>
    </row>
    <row r="6" spans="1:13" x14ac:dyDescent="0.25">
      <c r="A6" s="76"/>
      <c r="B6" s="26"/>
      <c r="C6" s="29" t="s">
        <v>293</v>
      </c>
      <c r="D6" s="27">
        <v>0</v>
      </c>
      <c r="E6" s="28">
        <v>0</v>
      </c>
      <c r="F6" s="28">
        <v>0</v>
      </c>
    </row>
    <row r="7" spans="1:13" x14ac:dyDescent="0.25">
      <c r="A7" s="76"/>
      <c r="B7" s="26"/>
      <c r="C7" s="29" t="s">
        <v>294</v>
      </c>
      <c r="D7" s="27">
        <v>0</v>
      </c>
      <c r="E7" s="28">
        <v>0</v>
      </c>
      <c r="F7" s="28">
        <v>0</v>
      </c>
    </row>
    <row r="8" spans="1:13" x14ac:dyDescent="0.25">
      <c r="A8" s="76"/>
      <c r="B8" s="26">
        <v>41</v>
      </c>
      <c r="C8" s="29" t="s">
        <v>295</v>
      </c>
      <c r="D8" s="27">
        <v>100043</v>
      </c>
      <c r="E8" s="28">
        <v>100043</v>
      </c>
      <c r="F8" s="28">
        <v>100043</v>
      </c>
    </row>
    <row r="9" spans="1:13" x14ac:dyDescent="0.25">
      <c r="A9" s="76"/>
      <c r="B9" s="26"/>
      <c r="C9" s="184" t="s">
        <v>296</v>
      </c>
      <c r="D9" s="116">
        <v>19700</v>
      </c>
      <c r="E9" s="117">
        <v>19700</v>
      </c>
      <c r="F9" s="117">
        <v>19700</v>
      </c>
    </row>
    <row r="10" spans="1:13" x14ac:dyDescent="0.25">
      <c r="A10" s="76"/>
      <c r="B10" s="26"/>
      <c r="C10" s="184" t="s">
        <v>297</v>
      </c>
      <c r="D10" s="116">
        <v>7290</v>
      </c>
      <c r="E10" s="117">
        <v>7290</v>
      </c>
      <c r="F10" s="117">
        <v>7290</v>
      </c>
    </row>
    <row r="11" spans="1:13" x14ac:dyDescent="0.25">
      <c r="A11" s="76"/>
      <c r="B11" s="26"/>
      <c r="C11" s="184" t="s">
        <v>298</v>
      </c>
      <c r="D11" s="116">
        <v>2420</v>
      </c>
      <c r="E11" s="117">
        <v>2420</v>
      </c>
      <c r="F11" s="117">
        <v>2420</v>
      </c>
    </row>
    <row r="12" spans="1:13" x14ac:dyDescent="0.25">
      <c r="A12" s="76"/>
      <c r="B12" s="26"/>
      <c r="C12" s="184" t="s">
        <v>299</v>
      </c>
      <c r="D12" s="116">
        <v>20700</v>
      </c>
      <c r="E12" s="117">
        <v>20700</v>
      </c>
      <c r="F12" s="117">
        <v>20700</v>
      </c>
    </row>
    <row r="13" spans="1:13" x14ac:dyDescent="0.25">
      <c r="A13" s="76"/>
      <c r="B13" s="26"/>
      <c r="C13" s="184" t="s">
        <v>300</v>
      </c>
      <c r="D13" s="116">
        <v>7700</v>
      </c>
      <c r="E13" s="117">
        <v>7700</v>
      </c>
      <c r="F13" s="117">
        <v>7700</v>
      </c>
    </row>
    <row r="14" spans="1:13" x14ac:dyDescent="0.25">
      <c r="A14" s="76"/>
      <c r="B14" s="26"/>
      <c r="C14" s="184" t="s">
        <v>301</v>
      </c>
      <c r="D14" s="116">
        <v>9770</v>
      </c>
      <c r="E14" s="117">
        <v>9770</v>
      </c>
      <c r="F14" s="117">
        <v>9770</v>
      </c>
    </row>
    <row r="15" spans="1:13" x14ac:dyDescent="0.25">
      <c r="A15" s="76"/>
      <c r="B15" s="26"/>
      <c r="C15" s="184" t="s">
        <v>302</v>
      </c>
      <c r="D15" s="116">
        <v>23907</v>
      </c>
      <c r="E15" s="117">
        <v>23907</v>
      </c>
      <c r="F15" s="117">
        <v>23907</v>
      </c>
    </row>
    <row r="16" spans="1:13" x14ac:dyDescent="0.25">
      <c r="A16" s="76"/>
      <c r="B16" s="26"/>
      <c r="C16" s="184" t="s">
        <v>303</v>
      </c>
      <c r="D16" s="116">
        <v>8356</v>
      </c>
      <c r="E16" s="117">
        <v>8356</v>
      </c>
      <c r="F16" s="117">
        <v>8356</v>
      </c>
    </row>
    <row r="17" spans="1:6" x14ac:dyDescent="0.25">
      <c r="A17" s="76"/>
      <c r="B17" s="26"/>
      <c r="C17" s="184" t="s">
        <v>304</v>
      </c>
      <c r="D17" s="116">
        <v>200</v>
      </c>
      <c r="E17" s="117">
        <v>200</v>
      </c>
      <c r="F17" s="117">
        <v>200</v>
      </c>
    </row>
    <row r="18" spans="1:6" x14ac:dyDescent="0.25">
      <c r="A18" s="187"/>
      <c r="B18" s="188"/>
      <c r="C18" s="97" t="s">
        <v>305</v>
      </c>
      <c r="D18" s="86">
        <f>SUM(D3:D8)</f>
        <v>352463</v>
      </c>
      <c r="E18" s="86">
        <f t="shared" ref="E18:F18" si="0">SUM(E3:E8)</f>
        <v>352463</v>
      </c>
      <c r="F18" s="86">
        <f t="shared" si="0"/>
        <v>352463</v>
      </c>
    </row>
    <row r="19" spans="1:6" x14ac:dyDescent="0.25">
      <c r="B19" s="189"/>
      <c r="C19" s="190"/>
      <c r="D19" s="190"/>
      <c r="E19" s="190"/>
      <c r="F19" s="190"/>
    </row>
    <row r="20" spans="1:6" x14ac:dyDescent="0.25">
      <c r="B20" s="182" t="s">
        <v>0</v>
      </c>
      <c r="C20" s="115" t="s">
        <v>341</v>
      </c>
      <c r="D20" s="69" t="s">
        <v>54</v>
      </c>
      <c r="E20" s="16" t="s">
        <v>4</v>
      </c>
      <c r="F20" s="16" t="s">
        <v>4</v>
      </c>
    </row>
    <row r="21" spans="1:6" x14ac:dyDescent="0.25">
      <c r="B21" s="17" t="s">
        <v>6</v>
      </c>
      <c r="C21" s="18"/>
      <c r="D21" s="156">
        <v>2017</v>
      </c>
      <c r="E21" s="21">
        <v>2018</v>
      </c>
      <c r="F21" s="21">
        <v>2019</v>
      </c>
    </row>
    <row r="22" spans="1:6" x14ac:dyDescent="0.25">
      <c r="B22" s="183">
        <v>41</v>
      </c>
      <c r="C22" s="183" t="s">
        <v>342</v>
      </c>
      <c r="D22" s="183">
        <v>1100</v>
      </c>
      <c r="E22" s="183">
        <v>1100</v>
      </c>
      <c r="F22" s="183">
        <v>1100</v>
      </c>
    </row>
  </sheetData>
  <mergeCells count="1"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obec</vt:lpstr>
      <vt:lpstr>Správa pamiatok</vt:lpstr>
      <vt:lpstr>Hárok3</vt:lpstr>
      <vt:lpstr>obec!Názvy_tlače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2017-12-18T09:52:05Z</dcterms:modified>
</cp:coreProperties>
</file>