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J403" i="1" l="1"/>
  <c r="I403" i="1"/>
  <c r="H403" i="1"/>
  <c r="H367" i="1" l="1"/>
  <c r="H371" i="1" s="1"/>
  <c r="J367" i="1"/>
  <c r="J371" i="1" s="1"/>
  <c r="J432" i="1" s="1"/>
  <c r="I367" i="1"/>
  <c r="G367" i="1"/>
  <c r="F367" i="1"/>
  <c r="E367" i="1"/>
  <c r="E371" i="1" s="1"/>
  <c r="E432" i="1" s="1"/>
  <c r="D367" i="1"/>
  <c r="D371" i="1" s="1"/>
  <c r="D432" i="1" s="1"/>
  <c r="I426" i="1"/>
  <c r="H426" i="1"/>
  <c r="G426" i="1"/>
  <c r="F426" i="1"/>
  <c r="D426" i="1"/>
  <c r="J415" i="1"/>
  <c r="J436" i="1" s="1"/>
  <c r="I415" i="1"/>
  <c r="I436" i="1" s="1"/>
  <c r="H415" i="1"/>
  <c r="H436" i="1" s="1"/>
  <c r="G415" i="1"/>
  <c r="G436" i="1" s="1"/>
  <c r="F415" i="1"/>
  <c r="F436" i="1" s="1"/>
  <c r="E415" i="1"/>
  <c r="E436" i="1" s="1"/>
  <c r="D415" i="1"/>
  <c r="D436" i="1" s="1"/>
  <c r="H409" i="1"/>
  <c r="G409" i="1"/>
  <c r="F409" i="1"/>
  <c r="E409" i="1"/>
  <c r="D409" i="1"/>
  <c r="J435" i="1"/>
  <c r="I435" i="1"/>
  <c r="G403" i="1"/>
  <c r="F403" i="1"/>
  <c r="E403" i="1"/>
  <c r="D403" i="1"/>
  <c r="I371" i="1"/>
  <c r="I432" i="1" s="1"/>
  <c r="G371" i="1"/>
  <c r="G432" i="1" s="1"/>
  <c r="F371" i="1"/>
  <c r="F432" i="1" s="1"/>
  <c r="J359" i="1"/>
  <c r="J370" i="1" s="1"/>
  <c r="J431" i="1" s="1"/>
  <c r="I359" i="1"/>
  <c r="I370" i="1" s="1"/>
  <c r="I431" i="1" s="1"/>
  <c r="H359" i="1"/>
  <c r="H370" i="1" s="1"/>
  <c r="H431" i="1" s="1"/>
  <c r="G359" i="1"/>
  <c r="G370" i="1" s="1"/>
  <c r="G431" i="1" s="1"/>
  <c r="F359" i="1"/>
  <c r="F370" i="1" s="1"/>
  <c r="F431" i="1" s="1"/>
  <c r="E359" i="1"/>
  <c r="E370" i="1" s="1"/>
  <c r="E431" i="1" s="1"/>
  <c r="D359" i="1"/>
  <c r="D370" i="1" s="1"/>
  <c r="D431" i="1" s="1"/>
  <c r="J303" i="1"/>
  <c r="I303" i="1"/>
  <c r="H303" i="1"/>
  <c r="G303" i="1"/>
  <c r="F303" i="1"/>
  <c r="E303" i="1"/>
  <c r="D303" i="1"/>
  <c r="J298" i="1"/>
  <c r="I298" i="1"/>
  <c r="H298" i="1"/>
  <c r="G298" i="1"/>
  <c r="F298" i="1"/>
  <c r="E298" i="1"/>
  <c r="D298" i="1"/>
  <c r="J294" i="1"/>
  <c r="I294" i="1"/>
  <c r="H294" i="1"/>
  <c r="G294" i="1"/>
  <c r="F294" i="1"/>
  <c r="E294" i="1"/>
  <c r="D294" i="1"/>
  <c r="J286" i="1"/>
  <c r="I286" i="1"/>
  <c r="H286" i="1"/>
  <c r="G286" i="1"/>
  <c r="F286" i="1"/>
  <c r="E286" i="1"/>
  <c r="D286" i="1"/>
  <c r="J261" i="1"/>
  <c r="I261" i="1"/>
  <c r="H261" i="1"/>
  <c r="G261" i="1"/>
  <c r="F261" i="1"/>
  <c r="E261" i="1"/>
  <c r="D261" i="1"/>
  <c r="J254" i="1"/>
  <c r="I254" i="1"/>
  <c r="H254" i="1"/>
  <c r="G254" i="1"/>
  <c r="F254" i="1"/>
  <c r="E254" i="1"/>
  <c r="D254" i="1"/>
  <c r="J245" i="1"/>
  <c r="I245" i="1"/>
  <c r="H245" i="1"/>
  <c r="G245" i="1"/>
  <c r="F245" i="1"/>
  <c r="E245" i="1"/>
  <c r="D245" i="1"/>
  <c r="J219" i="1"/>
  <c r="I219" i="1"/>
  <c r="H219" i="1"/>
  <c r="G219" i="1"/>
  <c r="F219" i="1"/>
  <c r="E219" i="1"/>
  <c r="D219" i="1"/>
  <c r="J209" i="1"/>
  <c r="I209" i="1"/>
  <c r="H209" i="1"/>
  <c r="G209" i="1"/>
  <c r="F209" i="1"/>
  <c r="E209" i="1"/>
  <c r="D209" i="1"/>
  <c r="J197" i="1"/>
  <c r="I197" i="1"/>
  <c r="H197" i="1"/>
  <c r="G197" i="1"/>
  <c r="F197" i="1"/>
  <c r="E197" i="1"/>
  <c r="D197" i="1"/>
  <c r="J190" i="1"/>
  <c r="I190" i="1"/>
  <c r="H190" i="1"/>
  <c r="G190" i="1"/>
  <c r="F190" i="1"/>
  <c r="E190" i="1"/>
  <c r="D190" i="1"/>
  <c r="J185" i="1"/>
  <c r="I185" i="1"/>
  <c r="H185" i="1"/>
  <c r="G185" i="1"/>
  <c r="F185" i="1"/>
  <c r="E185" i="1"/>
  <c r="D185" i="1"/>
  <c r="J179" i="1"/>
  <c r="I179" i="1"/>
  <c r="H179" i="1"/>
  <c r="G179" i="1"/>
  <c r="F179" i="1"/>
  <c r="E179" i="1"/>
  <c r="D179" i="1"/>
  <c r="J174" i="1"/>
  <c r="I174" i="1"/>
  <c r="H174" i="1"/>
  <c r="G174" i="1"/>
  <c r="F174" i="1"/>
  <c r="E174" i="1"/>
  <c r="D174" i="1"/>
  <c r="J168" i="1"/>
  <c r="I168" i="1"/>
  <c r="H168" i="1"/>
  <c r="G168" i="1"/>
  <c r="F168" i="1"/>
  <c r="E168" i="1"/>
  <c r="D168" i="1"/>
  <c r="J154" i="1"/>
  <c r="I154" i="1"/>
  <c r="H154" i="1"/>
  <c r="G154" i="1"/>
  <c r="F154" i="1"/>
  <c r="E154" i="1"/>
  <c r="D154" i="1"/>
  <c r="J150" i="1"/>
  <c r="I150" i="1"/>
  <c r="H150" i="1"/>
  <c r="G150" i="1"/>
  <c r="F150" i="1"/>
  <c r="E150" i="1"/>
  <c r="D150" i="1"/>
  <c r="J146" i="1"/>
  <c r="I146" i="1"/>
  <c r="H146" i="1"/>
  <c r="G146" i="1"/>
  <c r="F146" i="1"/>
  <c r="E146" i="1"/>
  <c r="D146" i="1"/>
  <c r="J141" i="1"/>
  <c r="I141" i="1"/>
  <c r="H141" i="1"/>
  <c r="G141" i="1"/>
  <c r="F141" i="1"/>
  <c r="E141" i="1"/>
  <c r="D141" i="1"/>
  <c r="J135" i="1"/>
  <c r="I135" i="1"/>
  <c r="H135" i="1"/>
  <c r="G135" i="1"/>
  <c r="F135" i="1"/>
  <c r="E135" i="1"/>
  <c r="D135" i="1"/>
  <c r="J130" i="1"/>
  <c r="I130" i="1"/>
  <c r="H130" i="1"/>
  <c r="G130" i="1"/>
  <c r="F130" i="1"/>
  <c r="E130" i="1"/>
  <c r="D130" i="1"/>
  <c r="J72" i="1"/>
  <c r="J76" i="1" s="1"/>
  <c r="J423" i="1" s="1"/>
  <c r="I72" i="1"/>
  <c r="I76" i="1" s="1"/>
  <c r="I423" i="1" s="1"/>
  <c r="H72" i="1"/>
  <c r="H76" i="1" s="1"/>
  <c r="H423" i="1" s="1"/>
  <c r="G72" i="1"/>
  <c r="G76" i="1" s="1"/>
  <c r="G423" i="1" s="1"/>
  <c r="F72" i="1"/>
  <c r="F76" i="1" s="1"/>
  <c r="F423" i="1" s="1"/>
  <c r="E72" i="1"/>
  <c r="E76" i="1" s="1"/>
  <c r="E423" i="1" s="1"/>
  <c r="D72" i="1"/>
  <c r="D76" i="1" s="1"/>
  <c r="D423" i="1" s="1"/>
  <c r="J63" i="1"/>
  <c r="J75" i="1" s="1"/>
  <c r="J422" i="1" s="1"/>
  <c r="I63" i="1"/>
  <c r="I75" i="1" s="1"/>
  <c r="H63" i="1"/>
  <c r="H75" i="1" s="1"/>
  <c r="H422" i="1" s="1"/>
  <c r="G63" i="1"/>
  <c r="G75" i="1" s="1"/>
  <c r="G422" i="1" s="1"/>
  <c r="F63" i="1"/>
  <c r="F75" i="1" s="1"/>
  <c r="F422" i="1" s="1"/>
  <c r="E63" i="1"/>
  <c r="E75" i="1" s="1"/>
  <c r="E422" i="1" s="1"/>
  <c r="D63" i="1"/>
  <c r="D75" i="1" s="1"/>
  <c r="D422" i="1" s="1"/>
  <c r="J51" i="1"/>
  <c r="J74" i="1" s="1"/>
  <c r="I51" i="1"/>
  <c r="I74" i="1" s="1"/>
  <c r="I421" i="1" s="1"/>
  <c r="H51" i="1"/>
  <c r="H74" i="1" s="1"/>
  <c r="G51" i="1"/>
  <c r="G74" i="1" s="1"/>
  <c r="G421" i="1" s="1"/>
  <c r="F51" i="1"/>
  <c r="F74" i="1" s="1"/>
  <c r="E51" i="1"/>
  <c r="E74" i="1" s="1"/>
  <c r="E421" i="1" s="1"/>
  <c r="D51" i="1"/>
  <c r="D74" i="1" s="1"/>
  <c r="F435" i="1" l="1"/>
  <c r="E435" i="1"/>
  <c r="G435" i="1"/>
  <c r="E304" i="1"/>
  <c r="E369" i="1" s="1"/>
  <c r="G304" i="1"/>
  <c r="G369" i="1" s="1"/>
  <c r="D304" i="1"/>
  <c r="D369" i="1" s="1"/>
  <c r="F304" i="1"/>
  <c r="F369" i="1" s="1"/>
  <c r="F372" i="1" s="1"/>
  <c r="F433" i="1" s="1"/>
  <c r="F438" i="1" s="1"/>
  <c r="F441" i="1" s="1"/>
  <c r="D435" i="1"/>
  <c r="H435" i="1"/>
  <c r="J304" i="1"/>
  <c r="J369" i="1" s="1"/>
  <c r="J430" i="1" s="1"/>
  <c r="I304" i="1"/>
  <c r="I369" i="1" s="1"/>
  <c r="I372" i="1" s="1"/>
  <c r="I433" i="1" s="1"/>
  <c r="I438" i="1" s="1"/>
  <c r="I441" i="1" s="1"/>
  <c r="H304" i="1"/>
  <c r="H369" i="1" s="1"/>
  <c r="H430" i="1" s="1"/>
  <c r="H432" i="1"/>
  <c r="D77" i="1"/>
  <c r="D421" i="1"/>
  <c r="F77" i="1"/>
  <c r="F421" i="1"/>
  <c r="H77" i="1"/>
  <c r="H80" i="1" s="1"/>
  <c r="H421" i="1"/>
  <c r="J77" i="1"/>
  <c r="J421" i="1"/>
  <c r="I422" i="1"/>
  <c r="I77" i="1"/>
  <c r="E430" i="1"/>
  <c r="E372" i="1"/>
  <c r="E433" i="1" s="1"/>
  <c r="E438" i="1" s="1"/>
  <c r="E441" i="1" s="1"/>
  <c r="G430" i="1"/>
  <c r="G372" i="1"/>
  <c r="G433" i="1" s="1"/>
  <c r="G438" i="1" s="1"/>
  <c r="G441" i="1" s="1"/>
  <c r="D430" i="1"/>
  <c r="D372" i="1"/>
  <c r="D433" i="1" s="1"/>
  <c r="D438" i="1" s="1"/>
  <c r="D441" i="1" s="1"/>
  <c r="E77" i="1"/>
  <c r="G77" i="1"/>
  <c r="F430" i="1" l="1"/>
  <c r="H372" i="1"/>
  <c r="H433" i="1" s="1"/>
  <c r="H438" i="1" s="1"/>
  <c r="H441" i="1" s="1"/>
  <c r="J372" i="1"/>
  <c r="J433" i="1" s="1"/>
  <c r="J438" i="1" s="1"/>
  <c r="J441" i="1" s="1"/>
  <c r="I430" i="1"/>
  <c r="G80" i="1"/>
  <c r="G424" i="1"/>
  <c r="G428" i="1" s="1"/>
  <c r="G440" i="1" s="1"/>
  <c r="G442" i="1" s="1"/>
  <c r="I80" i="1"/>
  <c r="I424" i="1"/>
  <c r="I428" i="1" s="1"/>
  <c r="I440" i="1" s="1"/>
  <c r="I442" i="1" s="1"/>
  <c r="E80" i="1"/>
  <c r="E424" i="1"/>
  <c r="E428" i="1" s="1"/>
  <c r="E440" i="1" s="1"/>
  <c r="E442" i="1" s="1"/>
  <c r="J424" i="1"/>
  <c r="J428" i="1" s="1"/>
  <c r="J440" i="1" s="1"/>
  <c r="J80" i="1"/>
  <c r="H424" i="1"/>
  <c r="H428" i="1" s="1"/>
  <c r="H440" i="1" s="1"/>
  <c r="F424" i="1"/>
  <c r="F428" i="1" s="1"/>
  <c r="F440" i="1" s="1"/>
  <c r="F442" i="1" s="1"/>
  <c r="F80" i="1"/>
  <c r="D424" i="1"/>
  <c r="D428" i="1" s="1"/>
  <c r="D440" i="1" s="1"/>
  <c r="D442" i="1" s="1"/>
  <c r="D80" i="1"/>
  <c r="J442" i="1" l="1"/>
  <c r="H442" i="1"/>
</calcChain>
</file>

<file path=xl/sharedStrings.xml><?xml version="1.0" encoding="utf-8"?>
<sst xmlns="http://schemas.openxmlformats.org/spreadsheetml/2006/main" count="538" uniqueCount="399">
  <si>
    <t xml:space="preserve">                           R O Z P O Č E T    obce Zemianske  Kostoľany  na  roky  2016  -  2018 </t>
  </si>
  <si>
    <t>kód</t>
  </si>
  <si>
    <t xml:space="preserve">Bežné príjmy                           </t>
  </si>
  <si>
    <t>Skutočnosť</t>
  </si>
  <si>
    <t>Očakávaná skutočnosť</t>
  </si>
  <si>
    <t>Schv.rozp. (10.12.2014)</t>
  </si>
  <si>
    <t>Návrh</t>
  </si>
  <si>
    <t>AÚ</t>
  </si>
  <si>
    <t>zdr.</t>
  </si>
  <si>
    <t>Daňové príjmy - dane z príjmov, dane z majetku</t>
  </si>
  <si>
    <t>Výnos  DPFO poukázaný územnej samospráve</t>
  </si>
  <si>
    <t>Daň z nehnuteľností</t>
  </si>
  <si>
    <t>Daňové príjmy - dane za špecifické služby</t>
  </si>
  <si>
    <t>Daň za psa</t>
  </si>
  <si>
    <t>Daň za nevýherné hracie prístroje</t>
  </si>
  <si>
    <t>Daň za predajné automaty</t>
  </si>
  <si>
    <t>Daň za ubytovanie</t>
  </si>
  <si>
    <t>Daň za užívanie verejného priestranstva</t>
  </si>
  <si>
    <t>Daň za KO a DSO</t>
  </si>
  <si>
    <t>Daň za dobývací priestor</t>
  </si>
  <si>
    <t>Nedaňové príjmy - z vlastníctva majetku</t>
  </si>
  <si>
    <t>Prenájom pozemkov</t>
  </si>
  <si>
    <t xml:space="preserve">Z prenajatých budov, priestorov a objektov </t>
  </si>
  <si>
    <t>Nájom za byty</t>
  </si>
  <si>
    <t>Nedaňové príjmy - administrat. poplatky a iné platby</t>
  </si>
  <si>
    <t>Ostatné poplatky (vrátane hr.automat)</t>
  </si>
  <si>
    <t>Poplatky za porušenie predpisov</t>
  </si>
  <si>
    <t>Za predaj výrobkov, tovarov a služieb (vrátane popl.za odklaiská)</t>
  </si>
  <si>
    <t>MŠ - rodičovský príspevok</t>
  </si>
  <si>
    <t>Príjem zo stravného dôchodcov</t>
  </si>
  <si>
    <t>Poplatky za znečistenie ovzdušia</t>
  </si>
  <si>
    <t>Iné nedaňové príjmy</t>
  </si>
  <si>
    <t>Úrok z účtov finančného hospodárenia</t>
  </si>
  <si>
    <t>Z výťažkov z lotérii a iných podobných hier</t>
  </si>
  <si>
    <t>Z refundácie, náhr.poist.plnenia</t>
  </si>
  <si>
    <t>Tuzemské bežné granty a transfery</t>
  </si>
  <si>
    <t>Transfer v rámci VS zo ŠR - na školstvo</t>
  </si>
  <si>
    <t>131D</t>
  </si>
  <si>
    <t>Transfer v rámci VS - šk.úrad-nedočerp.2013</t>
  </si>
  <si>
    <t>Transfer v rámci VS zo ŠR - na matriku</t>
  </si>
  <si>
    <t>Transfer zo ŠR - na životné prostredie</t>
  </si>
  <si>
    <t>1AC1</t>
  </si>
  <si>
    <t>Transfer z ESF  - na aktivačných pracovníkov</t>
  </si>
  <si>
    <t>1AC2</t>
  </si>
  <si>
    <t>Transfer zo ŠR - spolufinancovanie aktivačný</t>
  </si>
  <si>
    <t>Transfer zo ŠR- na register obyvateľov</t>
  </si>
  <si>
    <t>Transfer zo ŠR- rod.prídavky,strava, škol.potreby</t>
  </si>
  <si>
    <t>Transfer zo ŠR - na materskú školu</t>
  </si>
  <si>
    <t xml:space="preserve">Transfer zo ŠR - Voľby  </t>
  </si>
  <si>
    <t>Transfer zo ŠR - na cestnú infraštruktúru</t>
  </si>
  <si>
    <t>Transfer zo ŠR - na vojnové hroby</t>
  </si>
  <si>
    <t>Transfer zo ŠR- sociálne služby</t>
  </si>
  <si>
    <t>Grant</t>
  </si>
  <si>
    <t>Bežné príjmy spolu :</t>
  </si>
  <si>
    <t xml:space="preserve">Kapitálové príjmy                           </t>
  </si>
  <si>
    <t xml:space="preserve">Návrh </t>
  </si>
  <si>
    <t>Príjem z predaja hasičského vozidla</t>
  </si>
  <si>
    <t xml:space="preserve">Príjem z predaja pozemkov </t>
  </si>
  <si>
    <t>11S1</t>
  </si>
  <si>
    <t>Rekonštrukcia kaštieľa - NFP z EFRR (EU)</t>
  </si>
  <si>
    <t>Rekonštrukcia VO - NFP z fondu reg.rozvoja (EU)</t>
  </si>
  <si>
    <t>Rekonštrukcia HZ - NFP z environ.fondu</t>
  </si>
  <si>
    <t>Výmena plyn.kotlov v ZŠ - NFP z environ.fondu</t>
  </si>
  <si>
    <t>Výstavba bytovky- NFP</t>
  </si>
  <si>
    <t>Technická  vybavenosť - bytovky (dotácia)</t>
  </si>
  <si>
    <t>Kapitálové príjmy spolu :</t>
  </si>
  <si>
    <t xml:space="preserve">Príjmy z finančných operácií                         </t>
  </si>
  <si>
    <t>Zostatok prostriedkov z minulých rokov</t>
  </si>
  <si>
    <t>131E</t>
  </si>
  <si>
    <t>Zostatok FP z KŠU z roku 2014</t>
  </si>
  <si>
    <t xml:space="preserve">Prevod prostriedkov z RF obce </t>
  </si>
  <si>
    <t>Výstavba bytovky-úver ŠFRB</t>
  </si>
  <si>
    <t>Krátkodobý bankový úver na rek. VO</t>
  </si>
  <si>
    <t>Príjmové finančné operácie spolu :</t>
  </si>
  <si>
    <t xml:space="preserve">Bežné príjmy </t>
  </si>
  <si>
    <t xml:space="preserve">Kapitálové príjmy </t>
  </si>
  <si>
    <t xml:space="preserve">Príjmové finančné operácie </t>
  </si>
  <si>
    <t>Rozpočtové príjmy spolu</t>
  </si>
  <si>
    <t>Vlastné príjmy RO s právnou subjektivitou - ZŠ</t>
  </si>
  <si>
    <t>Rozpočtové príjmy celkom vrátane ZŠ</t>
  </si>
  <si>
    <t>Bežné výdavky</t>
  </si>
  <si>
    <t>01.1.1</t>
  </si>
  <si>
    <t>Výkonné a zákonodarné orgány</t>
  </si>
  <si>
    <t xml:space="preserve">Mzdy, platy a ostatné osobné vyrovnania </t>
  </si>
  <si>
    <t>Poistné a príspevok do poisťovní</t>
  </si>
  <si>
    <t>Cestovné náhrady - tuzemsko</t>
  </si>
  <si>
    <t>Cestovné náhrady - zahraničie</t>
  </si>
  <si>
    <t>Energie</t>
  </si>
  <si>
    <t>Vodné, stočné</t>
  </si>
  <si>
    <t>Poštové a telekomunikačné služby</t>
  </si>
  <si>
    <t>Komunikačná infraštruktúra</t>
  </si>
  <si>
    <t>OcÚ - interiérové vybavenie</t>
  </si>
  <si>
    <t>OcÚ - výpočtová technika</t>
  </si>
  <si>
    <t>Prev. stroje, prístroje, technika a náradie</t>
  </si>
  <si>
    <t>OcÚ-všeobecný materiál</t>
  </si>
  <si>
    <t>špeciálny materiál - vlajky...</t>
  </si>
  <si>
    <t>Knihy, noviny, časopisy</t>
  </si>
  <si>
    <t>Ochranné PP, prac. obuv, odev</t>
  </si>
  <si>
    <t>Software, licencie</t>
  </si>
  <si>
    <t xml:space="preserve">Palivá ako zdroj energie </t>
  </si>
  <si>
    <t xml:space="preserve">Reprezentačné výdavky </t>
  </si>
  <si>
    <t>Palivo, mazivá pre dopravné účely (Phm)</t>
  </si>
  <si>
    <t>Servis, údržba, oprava - dopravn. prostriedkov</t>
  </si>
  <si>
    <t xml:space="preserve">Povinné zmluvné a havarijné poistenie </t>
  </si>
  <si>
    <t>Diaľničné známky, karty, poplatky</t>
  </si>
  <si>
    <t>Opravy, údržba výpočt. techn., kopírky</t>
  </si>
  <si>
    <t>Oprava, údržba prev.strojov, zariadenia</t>
  </si>
  <si>
    <t>Nájomne za plyn. fľaše</t>
  </si>
  <si>
    <t>Školenie, kurzy, semináre</t>
  </si>
  <si>
    <t xml:space="preserve">Verejné obstarávanie </t>
  </si>
  <si>
    <t>Propagácia, reklama</t>
  </si>
  <si>
    <t>Monografia obce</t>
  </si>
  <si>
    <t>Inzercia</t>
  </si>
  <si>
    <t>Všeobecné služby</t>
  </si>
  <si>
    <t xml:space="preserve">Špeciálne služby </t>
  </si>
  <si>
    <t>Externý manažment - rekonštrukcia kaštieľa</t>
  </si>
  <si>
    <t>Územný plán zóny</t>
  </si>
  <si>
    <t>Poplatky banke, ochr. autorským zväzom</t>
  </si>
  <si>
    <t>Príspevok na stravovanie zamest.</t>
  </si>
  <si>
    <t xml:space="preserve">Obecné zastupiteľstvo- občerstvenie </t>
  </si>
  <si>
    <t>Poist. majetku obce, úraz. poistenie prac. VPP</t>
  </si>
  <si>
    <t>Prídel do soc. fondu</t>
  </si>
  <si>
    <t>Kolkové známky</t>
  </si>
  <si>
    <t xml:space="preserve">Obecné zastupiteľstvo </t>
  </si>
  <si>
    <t>Odmeny zamest. mimopracov. pomeru</t>
  </si>
  <si>
    <t>Pokuty a penále</t>
  </si>
  <si>
    <t>Príspevok SOÚ Nováky</t>
  </si>
  <si>
    <t>Výdavky  výkonných a zákonodarných orgánov spolu :</t>
  </si>
  <si>
    <t>01.1.2</t>
  </si>
  <si>
    <t>Finančné a rozpočtové záležitosti</t>
  </si>
  <si>
    <t>Audítorské služby</t>
  </si>
  <si>
    <t xml:space="preserve">Stavebný dozor- obec </t>
  </si>
  <si>
    <t>Finančné a rozpočtové záležitosti  spolu :</t>
  </si>
  <si>
    <t>01.3.3</t>
  </si>
  <si>
    <t>Iné všeobecné služby (matrika)</t>
  </si>
  <si>
    <t>Mzdy, platy a ost. osobné vyrovnania</t>
  </si>
  <si>
    <t>Matrika-všeobecné služby</t>
  </si>
  <si>
    <t>Iné všeobecné služby (matrika) spolu :</t>
  </si>
  <si>
    <t>01.6.0</t>
  </si>
  <si>
    <t>Všeobecné verejné služby</t>
  </si>
  <si>
    <t xml:space="preserve">Transfer zo ŠR - Voľby </t>
  </si>
  <si>
    <t>Všeobecné verejné služby-register obyvateľov-spolu :</t>
  </si>
  <si>
    <t>01.7.0</t>
  </si>
  <si>
    <t>Transakcie verejného dlhu</t>
  </si>
  <si>
    <t>Splácanie úrokov</t>
  </si>
  <si>
    <t>Transakcie verejného dlhu spolu :</t>
  </si>
  <si>
    <t>02.2.0</t>
  </si>
  <si>
    <t>Civilná obrana</t>
  </si>
  <si>
    <t>Všeobecný materiál</t>
  </si>
  <si>
    <t>Civilná obrana spolu :</t>
  </si>
  <si>
    <t>03.2.0</t>
  </si>
  <si>
    <t>Ochrana pred požiarmi</t>
  </si>
  <si>
    <t>Plyn</t>
  </si>
  <si>
    <t>El.energia</t>
  </si>
  <si>
    <t>Prevádzkové stroje, náradie, materiál</t>
  </si>
  <si>
    <t>všeobecný materiál</t>
  </si>
  <si>
    <t>Palivo, mazivá, oleje</t>
  </si>
  <si>
    <t>Servis, údržba, oprava</t>
  </si>
  <si>
    <t>Poistenie vozidla</t>
  </si>
  <si>
    <t>Údržba, oprava Požiarnej zbrojnice</t>
  </si>
  <si>
    <t>Príspevok na činnosť</t>
  </si>
  <si>
    <t>Ochrana pred požiarmi  spolu :</t>
  </si>
  <si>
    <t>04.1.2</t>
  </si>
  <si>
    <t>Všeobecná pracovná oblasť</t>
  </si>
  <si>
    <t>Transfer zo ŠR - na aktiv.pracovníkov</t>
  </si>
  <si>
    <t>Aktivační pracovníci</t>
  </si>
  <si>
    <t>transfer z ESF na aktiv.pracovníkov</t>
  </si>
  <si>
    <t>Všeobecná pracovná oblasť spolu</t>
  </si>
  <si>
    <t>04.5.1</t>
  </si>
  <si>
    <t>Cestná doprava</t>
  </si>
  <si>
    <t>Transfer zo ŠR - údržba miestnych komunik.</t>
  </si>
  <si>
    <t xml:space="preserve">Miestne komunikácie, chodníky - údržba, oprava </t>
  </si>
  <si>
    <t>Cestná doprava spolu :</t>
  </si>
  <si>
    <t>05.1.0</t>
  </si>
  <si>
    <t>Nakladanie s odpadmi</t>
  </si>
  <si>
    <t>Nákup odpadových nádob</t>
  </si>
  <si>
    <t>verejné obstarávanie</t>
  </si>
  <si>
    <t>Vývoz komunálneho odpadu</t>
  </si>
  <si>
    <t>Nakladanie s odpadmi spolu :</t>
  </si>
  <si>
    <t>05.4.0</t>
  </si>
  <si>
    <t>Ochrana prírody a krajiny</t>
  </si>
  <si>
    <t>Údržba verejnej zelene, parky</t>
  </si>
  <si>
    <t>Ochrana prírody a krajiny spolu :</t>
  </si>
  <si>
    <t>06.4.0</t>
  </si>
  <si>
    <t>Verejné osvetlenie</t>
  </si>
  <si>
    <t>Verejné osvetlenie - el. energia</t>
  </si>
  <si>
    <t>Verejné osvetlenie - údržba, oprava</t>
  </si>
  <si>
    <t>Svetelno-technické meranie VO</t>
  </si>
  <si>
    <t xml:space="preserve">Revízia verejného osvetlenia </t>
  </si>
  <si>
    <t>Verejné osvetlenie spolu :</t>
  </si>
  <si>
    <t>06.6.0</t>
  </si>
  <si>
    <t>Bývanie a občianska vybavenosť</t>
  </si>
  <si>
    <t>Byty, NP - energie (vrátane bytoviek)</t>
  </si>
  <si>
    <t>Byty, NP - vodné, stočné ( vrátane bytoviek)</t>
  </si>
  <si>
    <t>Byty - pomerové rozdeľovače nákladov na teplo</t>
  </si>
  <si>
    <t>Byty, NP - nákup materiálu</t>
  </si>
  <si>
    <t>Byty, NP - ochranné prac.pomôcky</t>
  </si>
  <si>
    <t>Byty - prevádzka ČOV</t>
  </si>
  <si>
    <t>NP - vináreň - oprava a údržba</t>
  </si>
  <si>
    <t>Správa bytov a nebyt. priestorov, služby</t>
  </si>
  <si>
    <t>Bývanie a občianska vybavenosť spolu :</t>
  </si>
  <si>
    <t>08.1.0</t>
  </si>
  <si>
    <t>Rekreačné a športové služby</t>
  </si>
  <si>
    <t>TJ - vodné, stočné</t>
  </si>
  <si>
    <t xml:space="preserve">TJ - údržba, oprava </t>
  </si>
  <si>
    <t>Multifunkčné ihrisko-oprava,údržba</t>
  </si>
  <si>
    <t>Dar ENO- Multif. ihrisko</t>
  </si>
  <si>
    <t xml:space="preserve">TJ - príspevok na činnosť a dopravu </t>
  </si>
  <si>
    <t>Tenisové kurty - oprava, údržba</t>
  </si>
  <si>
    <t>Rekreačné a športové služby spolu :</t>
  </si>
  <si>
    <t>08.2.0</t>
  </si>
  <si>
    <t>Kultúrne služby</t>
  </si>
  <si>
    <t>Knižnica - interiérové vybavenie</t>
  </si>
  <si>
    <t>Všeob.materiál - ceny do súťaží</t>
  </si>
  <si>
    <t>Knižnica - knihy, časopisy, odborná literatúra</t>
  </si>
  <si>
    <t>Knižnica - výpočtová technika</t>
  </si>
  <si>
    <t>Knižnica-softvér</t>
  </si>
  <si>
    <t>Knižnica - oprava a rekonštrukcia</t>
  </si>
  <si>
    <t>Vojnové hroby-dotácia</t>
  </si>
  <si>
    <t>Baroková kúria-čistenie pivnice</t>
  </si>
  <si>
    <t>Školský kaštiel - oprava odkvap.žľabov</t>
  </si>
  <si>
    <t>Renesančný kaštiel - oprava fasády</t>
  </si>
  <si>
    <t>Kaštieľ - vodné, stočné</t>
  </si>
  <si>
    <t>DK  SNP - energie (tep.+elektrická)</t>
  </si>
  <si>
    <t>DK  SNP - tepelná energia</t>
  </si>
  <si>
    <t>DK  SNP - el.  energia</t>
  </si>
  <si>
    <t>DK  SNP, tenisové kurty - vodné, stočné</t>
  </si>
  <si>
    <t>DK  SNP - telefón</t>
  </si>
  <si>
    <t xml:space="preserve">DK  SNP - interiérové vybavenie  </t>
  </si>
  <si>
    <t xml:space="preserve">DK SNP - prevádzk. stroje a prístroje </t>
  </si>
  <si>
    <t>DK SNP - všeobecný materiál</t>
  </si>
  <si>
    <t>DK  SNP - ochranné prac. pomôcky</t>
  </si>
  <si>
    <t xml:space="preserve">DK  SNP - údržba, oprava </t>
  </si>
  <si>
    <t>DK  SNP - náklady na kultúr.- spol. akcie</t>
  </si>
  <si>
    <t>DK SNP - odmeny dohodárov z kult. akcií</t>
  </si>
  <si>
    <t>Kultúrne služby spolu :</t>
  </si>
  <si>
    <t>08.4.0</t>
  </si>
  <si>
    <t>Náboženské a iné spoločenské služby</t>
  </si>
  <si>
    <t>Dom smútku - vodné, stočné</t>
  </si>
  <si>
    <t>Dom smútku - pracovné náradie</t>
  </si>
  <si>
    <t>Dom smútku - čistiace prostriedky</t>
  </si>
  <si>
    <t>Dom smútku, cintorín, - oprava, údržba</t>
  </si>
  <si>
    <t>Príspevky spoločenským organizáciam</t>
  </si>
  <si>
    <t>ZMOS - členský príspevok</t>
  </si>
  <si>
    <t>Náboženské a iné spoločenské služby spolu :</t>
  </si>
  <si>
    <t>08.6.0</t>
  </si>
  <si>
    <t>Iné kultúrne služby</t>
  </si>
  <si>
    <t>ZPOZ - obradná miestnosť (nákup DHM)</t>
  </si>
  <si>
    <t>ZPOZ - vecné dary na obrady</t>
  </si>
  <si>
    <t>ZPOZ - ošatné</t>
  </si>
  <si>
    <t>ZPOZ - odmeny</t>
  </si>
  <si>
    <t>Iné kultúrne služby spolu :</t>
  </si>
  <si>
    <t>09.1.1.1</t>
  </si>
  <si>
    <t>Predprimárne vzdelávanie s bežnou starostlivosťou</t>
  </si>
  <si>
    <t>MŠ - mzdy</t>
  </si>
  <si>
    <t>MŠ - odvody do poisťovní</t>
  </si>
  <si>
    <t>MŠ - cestovné</t>
  </si>
  <si>
    <t>MŠ - elektrická a tepelná energia</t>
  </si>
  <si>
    <t>MŠ - transfer zo ŠR</t>
  </si>
  <si>
    <t>MŠ - vodné, stočné</t>
  </si>
  <si>
    <t>MŠ - telefón</t>
  </si>
  <si>
    <t>MŠ - výpočtová technika</t>
  </si>
  <si>
    <t>MŠ - prev.str., prístroje</t>
  </si>
  <si>
    <t>MŠ - všeobecný materiál</t>
  </si>
  <si>
    <t>MŠ - transfer zo ŠR - učebné pomôcky</t>
  </si>
  <si>
    <t>MŠ - knihy, časopisy, učebné pomôcky</t>
  </si>
  <si>
    <t>MŠ - ochranné prac. pomôcky</t>
  </si>
  <si>
    <t>MŠ - softvér, licencie</t>
  </si>
  <si>
    <t>MŠ - prepravné</t>
  </si>
  <si>
    <t>MŠ - údržba prevádzkových strojov</t>
  </si>
  <si>
    <t xml:space="preserve">MŠ - oprava, údržba </t>
  </si>
  <si>
    <t>MŠ - školenia</t>
  </si>
  <si>
    <t>MŠ - revízia a kontrola zariadení</t>
  </si>
  <si>
    <t>MŠ - poplatky banke</t>
  </si>
  <si>
    <t>MŠ - prídel do soc. fondu</t>
  </si>
  <si>
    <t>Predprimárne vzdelávanie spolu:</t>
  </si>
  <si>
    <t>10.2.0</t>
  </si>
  <si>
    <t>Sociálne zabezpečenie - staroba</t>
  </si>
  <si>
    <t>Opatrovateľské služby - mzdy</t>
  </si>
  <si>
    <t>Opatrovateľské služby - odvody do poisťovní</t>
  </si>
  <si>
    <t>Stravovanie dôchodcov</t>
  </si>
  <si>
    <t>Opatrov. služba - prídel do soc. fondu</t>
  </si>
  <si>
    <t>Sociálne zabezpečenie - staroba - spolu :</t>
  </si>
  <si>
    <t>10.4.0</t>
  </si>
  <si>
    <t>Sociálne zabezpečenie - rodina a deti</t>
  </si>
  <si>
    <t>Príspevok pri narodení dieťaťa</t>
  </si>
  <si>
    <t>Sociálne zabezpečenie - rodina a deti - spolu :</t>
  </si>
  <si>
    <t>10.7.0</t>
  </si>
  <si>
    <t>Sociálna pomoc občanom v hmotnej a sociálnej núdzi</t>
  </si>
  <si>
    <t>Dotácie zo ŠR - stra, šk.potr, rod.príd.</t>
  </si>
  <si>
    <t>Jednorázová sociálna výpomoc</t>
  </si>
  <si>
    <t>Sociálne zabezpečenie - hmotná núdza spolu:</t>
  </si>
  <si>
    <t>Bežné výdavky spolu :</t>
  </si>
  <si>
    <t xml:space="preserve">Kapitálové výdavky                           </t>
  </si>
  <si>
    <t>Nákup pozemkov a nehmotných aktív v tom:</t>
  </si>
  <si>
    <t>001</t>
  </si>
  <si>
    <t>005</t>
  </si>
  <si>
    <t>714005</t>
  </si>
  <si>
    <t>714007</t>
  </si>
  <si>
    <t>PD- prestavba ubytovne č.17</t>
  </si>
  <si>
    <t>Prípr.a projektová dok - rekonštrukcia HZ</t>
  </si>
  <si>
    <t>Realizácia stavieb -  výstavba bytov</t>
  </si>
  <si>
    <t xml:space="preserve"> - rozšírenie MŠ</t>
  </si>
  <si>
    <t xml:space="preserve"> - tech.vybavenosť bytovky (dotácia)</t>
  </si>
  <si>
    <t xml:space="preserve"> - výstavba bytov - dotácia</t>
  </si>
  <si>
    <t xml:space="preserve"> - bytovky - financovanie zo ŠFRB</t>
  </si>
  <si>
    <t xml:space="preserve"> - tech.vybavenosť bytovky - vl.zdroje</t>
  </si>
  <si>
    <t xml:space="preserve"> - starý dom smútku - rek,.strechy</t>
  </si>
  <si>
    <t xml:space="preserve"> - chodník Ľ. Štúra</t>
  </si>
  <si>
    <t xml:space="preserve"> - chodník Kpt. Nálepku</t>
  </si>
  <si>
    <t xml:space="preserve"> - urnový háj</t>
  </si>
  <si>
    <t xml:space="preserve"> - OcÚ - klimatizácia</t>
  </si>
  <si>
    <t xml:space="preserve"> - parkovisko - bytovky Domovina, Pod Horou</t>
  </si>
  <si>
    <t xml:space="preserve"> - revitalizácia kaštieľa (spoluúčasť) - PD</t>
  </si>
  <si>
    <t>002</t>
  </si>
  <si>
    <t xml:space="preserve"> - MK ul. B.Nemcovejza HZ - PD + realizácia</t>
  </si>
  <si>
    <t xml:space="preserve"> - rekonštrukciu vestibulu DK SNP</t>
  </si>
  <si>
    <t xml:space="preserve"> - sýpka - oprava strechy (r.2014) + prípojka el.energie v roku 2015</t>
  </si>
  <si>
    <t xml:space="preserve"> - výmena plynových kotlov v budove ZŚ</t>
  </si>
  <si>
    <t xml:space="preserve"> - výmena plynových  kotlov v ZŠ NFP z environ.fondu</t>
  </si>
  <si>
    <t>Prípravná a projekt.dokumentácia, v tom:</t>
  </si>
  <si>
    <t xml:space="preserve"> - parkovacie miesta Kpt. Weinholda</t>
  </si>
  <si>
    <t xml:space="preserve"> - kúria - rozvody inžinierskych sietí</t>
  </si>
  <si>
    <t xml:space="preserve"> - spevnené plochy pri objekte č.3</t>
  </si>
  <si>
    <t xml:space="preserve"> - parkovisko - Domovina bytovka 388</t>
  </si>
  <si>
    <t xml:space="preserve">  - inžinierske siete IBV - verejné osvetlenie, MK, MR,    Pažite</t>
  </si>
  <si>
    <t xml:space="preserve"> - výmena plynových  kotlov v ZŠ</t>
  </si>
  <si>
    <t xml:space="preserve"> </t>
  </si>
  <si>
    <t xml:space="preserve"> - rekonštrukcia HZ - NFP z environ.fondu</t>
  </si>
  <si>
    <t xml:space="preserve"> - rekonštrukcia hasičskej zbrojnice</t>
  </si>
  <si>
    <t xml:space="preserve"> - rekonštrukcia kúrie </t>
  </si>
  <si>
    <t xml:space="preserve"> - odvodňovací kanál za motorestom Pereš</t>
  </si>
  <si>
    <t xml:space="preserve"> - spevnené plochy pri objekte č.3 - ul. 4.apríla</t>
  </si>
  <si>
    <t xml:space="preserve"> - chodník Pod Horou - obojstranne pozdĺž park.</t>
  </si>
  <si>
    <t xml:space="preserve"> - rekonštrukcia OcÚ - vybudovanie archívu </t>
  </si>
  <si>
    <t xml:space="preserve"> - rekonštrukcia kaštieľa - 5% spoluúčasť</t>
  </si>
  <si>
    <t xml:space="preserve"> - rekonštrukcia kaštieľa - stavebný dozor</t>
  </si>
  <si>
    <t xml:space="preserve"> - rekonštrukcia kaštieľa - NFP z Europskeho fondu regionálneho rozvoja</t>
  </si>
  <si>
    <t xml:space="preserve"> - rekonštrukcia VO - úver   </t>
  </si>
  <si>
    <t xml:space="preserve"> - rekonštrukcia VO - vlastné zdroje</t>
  </si>
  <si>
    <t xml:space="preserve"> - parkovisko Domovina 388</t>
  </si>
  <si>
    <t>Kapitálové výdavky spolu :</t>
  </si>
  <si>
    <t>Finančné operácie</t>
  </si>
  <si>
    <t>Splácanie úveru</t>
  </si>
  <si>
    <t>Splácanie úveru - Bytovky</t>
  </si>
  <si>
    <t>splatenie preklenovacieho úveru na VO</t>
  </si>
  <si>
    <t>Kapitalové výdavky</t>
  </si>
  <si>
    <t>Rozpočtové výdavky spolu</t>
  </si>
  <si>
    <t>ZŠ Výdavky spolu :</t>
  </si>
  <si>
    <t>Správa pamiatok</t>
  </si>
  <si>
    <t>Výdavky spolu :</t>
  </si>
  <si>
    <t>Neštátne školské zariadenie</t>
  </si>
  <si>
    <t>Súkr.cemtrum špeciálno-pedagog.por.</t>
  </si>
  <si>
    <t>transfer SCŠPP  - prev.náklady</t>
  </si>
  <si>
    <t xml:space="preserve">REKAPITULÁCIA ROZPOČTU </t>
  </si>
  <si>
    <t xml:space="preserve">Vlastné príjmy RO s právnou subjektivitou  </t>
  </si>
  <si>
    <t>Rozpočtové príjmy vrátane ZŠ</t>
  </si>
  <si>
    <t xml:space="preserve">Výdavky RO s právnou subjektivitou  </t>
  </si>
  <si>
    <t>Vádavky SCŠPP</t>
  </si>
  <si>
    <t>Rozpočtové výdavky vrátane  RO</t>
  </si>
  <si>
    <t>Príjmy celkom</t>
  </si>
  <si>
    <t>Výdavky celkom</t>
  </si>
  <si>
    <t xml:space="preserve">Rozdiel </t>
  </si>
  <si>
    <t xml:space="preserve">Spracovala: Ing. Janka Súkeníková </t>
  </si>
  <si>
    <t>Predkladá : Finančná komisia</t>
  </si>
  <si>
    <t xml:space="preserve">Schválené dňa:  </t>
  </si>
  <si>
    <t>Oprava, udržba v obci (vrátane výmeny stlpov kablovky)</t>
  </si>
  <si>
    <t>pracovné odevy, obuv a prac.pomôcky</t>
  </si>
  <si>
    <t>prevádzkové stroje, prístroje, zar., technika....</t>
  </si>
  <si>
    <t>MŠ - interiérové vybavenie</t>
  </si>
  <si>
    <t xml:space="preserve"> - lávka cez potok za HZ</t>
  </si>
  <si>
    <t>transfer RO - prev.náklady na činnosť + dovybavenie objektu</t>
  </si>
  <si>
    <t>Výdavky RO - Základná škola</t>
  </si>
  <si>
    <t xml:space="preserve">Výdavky RO  </t>
  </si>
  <si>
    <t xml:space="preserve"> transfer na prenesené kompetencie</t>
  </si>
  <si>
    <t xml:space="preserve"> prenesené komp. - nedočerp. z roku 2014</t>
  </si>
  <si>
    <t xml:space="preserve"> prenesené komp. - nedočerp. z roku 2013</t>
  </si>
  <si>
    <t xml:space="preserve"> transfer na originálne kompetencie, v tom:</t>
  </si>
  <si>
    <t>ŠKD - poistné a príspevok do poisťovní</t>
  </si>
  <si>
    <t>ŠKD - tovary a služby</t>
  </si>
  <si>
    <t>ŠJ - poistné a príspevok do poisťovní</t>
  </si>
  <si>
    <t>ŠJ - tovary a služby</t>
  </si>
  <si>
    <t>ŠKD - mzdy, platy a ost. osobné vyrovnania</t>
  </si>
  <si>
    <t>ŠJ - mzdy, platy a ostatné osobné vyrovnania</t>
  </si>
  <si>
    <t>ZŠ - mzdy, platy a ostatné osobné vyrovnania</t>
  </si>
  <si>
    <t>ZŠ - poistné a príspevok do poisťovní</t>
  </si>
  <si>
    <t>ZŠ - tovary a služby</t>
  </si>
  <si>
    <t xml:space="preserve"> - prípojka elelktrickej energie pri pomníku</t>
  </si>
  <si>
    <t xml:space="preserve"> - nákup pozemkov </t>
  </si>
  <si>
    <t xml:space="preserve"> - ost.nehm.aktíva  (územný plán zóny )</t>
  </si>
  <si>
    <t xml:space="preserve">Nákup hasičského auta </t>
  </si>
  <si>
    <t xml:space="preserve">Nákup dodávkového motorového vozidla  </t>
  </si>
  <si>
    <t xml:space="preserve"> - výstavba detských ihrísk </t>
  </si>
  <si>
    <t>Realizácia stavieb a ich tech.zhod. v tom:</t>
  </si>
  <si>
    <t>Realizácia stavieb a ich tech.zhod., v tom:</t>
  </si>
  <si>
    <t>Vyvesené dňa:  13.11.2015</t>
  </si>
  <si>
    <t>Byty,NP - oprava, údržba (vrátane potravín Domovina)</t>
  </si>
  <si>
    <t>Rozpočet</t>
  </si>
  <si>
    <t>Schválené dňa:  9.12.2015, uzn. č.117/2015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</si>
</sst>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2"/>
      <color indexed="1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indexed="57"/>
      <name val="Arial"/>
      <family val="2"/>
      <charset val="238"/>
    </font>
    <font>
      <sz val="10"/>
      <color indexed="57"/>
      <name val="Arial"/>
      <family val="2"/>
      <charset val="238"/>
    </font>
    <font>
      <b/>
      <sz val="10"/>
      <color indexed="53"/>
      <name val="Arial"/>
      <family val="2"/>
      <charset val="238"/>
    </font>
    <font>
      <sz val="10"/>
      <color indexed="53"/>
      <name val="Arial"/>
      <family val="2"/>
      <charset val="238"/>
    </font>
    <font>
      <b/>
      <i/>
      <sz val="9"/>
      <color indexed="18"/>
      <name val="Arial"/>
      <family val="2"/>
      <charset val="238"/>
    </font>
    <font>
      <i/>
      <sz val="9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18"/>
      <name val="Arial"/>
      <family val="2"/>
      <charset val="238"/>
    </font>
    <font>
      <sz val="9"/>
      <color indexed="1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indexed="6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9"/>
      <color rgb="FF993300"/>
      <name val="Arial"/>
      <family val="2"/>
      <charset val="238"/>
    </font>
    <font>
      <b/>
      <sz val="9"/>
      <color rgb="FF000080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11"/>
      <color indexed="60"/>
      <name val="Arial"/>
      <family val="2"/>
      <charset val="238"/>
    </font>
    <font>
      <b/>
      <sz val="10"/>
      <color rgb="FF993300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9" tint="0.79998168889431442"/>
        <bgColor indexed="8"/>
      </patternFill>
    </fill>
    <fill>
      <patternFill patternType="solid">
        <fgColor rgb="FFFFCCFF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rgb="FFFDE9D9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rgb="FFFFFFCC"/>
        <bgColor indexed="8"/>
      </patternFill>
    </fill>
    <fill>
      <patternFill patternType="solid">
        <fgColor rgb="FFFFFF66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CCCCFF"/>
        <bgColor indexed="8"/>
      </patternFill>
    </fill>
    <fill>
      <patternFill patternType="solid">
        <fgColor indexed="31"/>
        <bgColor indexed="8"/>
      </patternFill>
    </fill>
    <fill>
      <patternFill patternType="solid">
        <fgColor rgb="FFFFFF99"/>
        <bgColor indexed="8"/>
      </patternFill>
    </fill>
    <fill>
      <patternFill patternType="solid">
        <fgColor rgb="FFCCCCFF"/>
        <bgColor indexed="64"/>
      </patternFill>
    </fill>
    <fill>
      <patternFill patternType="solid">
        <fgColor rgb="FFCC99FF"/>
        <bgColor indexed="8"/>
      </patternFill>
    </fill>
    <fill>
      <patternFill patternType="solid">
        <fgColor rgb="FF00FF00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rgb="FFFFCC99"/>
        <bgColor indexed="8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41">
    <xf numFmtId="0" fontId="0" fillId="0" borderId="0" xfId="0"/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/>
    <xf numFmtId="3" fontId="3" fillId="0" borderId="0" xfId="0" applyNumberFormat="1" applyFont="1" applyFill="1" applyBorder="1"/>
    <xf numFmtId="3" fontId="5" fillId="0" borderId="0" xfId="0" applyNumberFormat="1" applyFont="1" applyFill="1" applyBorder="1"/>
    <xf numFmtId="3" fontId="1" fillId="2" borderId="1" xfId="0" applyNumberFormat="1" applyFont="1" applyFill="1" applyBorder="1" applyAlignment="1">
      <alignment horizontal="left" wrapText="1"/>
    </xf>
    <xf numFmtId="3" fontId="1" fillId="2" borderId="2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3" fontId="7" fillId="3" borderId="1" xfId="0" applyNumberFormat="1" applyFont="1" applyFill="1" applyBorder="1" applyAlignment="1">
      <alignment horizontal="center" wrapText="1"/>
    </xf>
    <xf numFmtId="3" fontId="7" fillId="4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3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/>
    <xf numFmtId="3" fontId="8" fillId="3" borderId="3" xfId="0" applyNumberFormat="1" applyFont="1" applyFill="1" applyBorder="1" applyAlignment="1">
      <alignment horizontal="center"/>
    </xf>
    <xf numFmtId="1" fontId="8" fillId="4" borderId="3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3" fontId="10" fillId="6" borderId="4" xfId="0" applyNumberFormat="1" applyFont="1" applyFill="1" applyBorder="1" applyAlignment="1">
      <alignment horizontal="left"/>
    </xf>
    <xf numFmtId="3" fontId="10" fillId="6" borderId="5" xfId="0" applyNumberFormat="1" applyFont="1" applyFill="1" applyBorder="1" applyAlignment="1">
      <alignment horizontal="right"/>
    </xf>
    <xf numFmtId="0" fontId="11" fillId="6" borderId="6" xfId="0" applyFont="1" applyFill="1" applyBorder="1"/>
    <xf numFmtId="3" fontId="11" fillId="6" borderId="7" xfId="0" applyNumberFormat="1" applyFont="1" applyFill="1" applyBorder="1"/>
    <xf numFmtId="3" fontId="11" fillId="0" borderId="7" xfId="0" applyNumberFormat="1" applyFont="1" applyFill="1" applyBorder="1"/>
    <xf numFmtId="0" fontId="4" fillId="0" borderId="7" xfId="0" applyFont="1" applyFill="1" applyBorder="1"/>
    <xf numFmtId="0" fontId="4" fillId="0" borderId="7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3" fontId="12" fillId="0" borderId="4" xfId="0" applyNumberFormat="1" applyFont="1" applyFill="1" applyBorder="1" applyAlignment="1">
      <alignment horizontal="left"/>
    </xf>
    <xf numFmtId="3" fontId="12" fillId="0" borderId="5" xfId="0" applyNumberFormat="1" applyFont="1" applyFill="1" applyBorder="1" applyAlignment="1">
      <alignment horizontal="right"/>
    </xf>
    <xf numFmtId="0" fontId="12" fillId="0" borderId="4" xfId="0" applyFont="1" applyFill="1" applyBorder="1" applyAlignment="1">
      <alignment wrapText="1"/>
    </xf>
    <xf numFmtId="3" fontId="12" fillId="6" borderId="4" xfId="0" applyNumberFormat="1" applyFont="1" applyFill="1" applyBorder="1" applyAlignment="1">
      <alignment wrapText="1"/>
    </xf>
    <xf numFmtId="3" fontId="13" fillId="7" borderId="4" xfId="0" applyNumberFormat="1" applyFont="1" applyFill="1" applyBorder="1"/>
    <xf numFmtId="3" fontId="13" fillId="0" borderId="4" xfId="0" applyNumberFormat="1" applyFont="1" applyFill="1" applyBorder="1"/>
    <xf numFmtId="3" fontId="14" fillId="8" borderId="4" xfId="0" applyNumberFormat="1" applyFont="1" applyFill="1" applyBorder="1" applyAlignment="1">
      <alignment horizontal="right"/>
    </xf>
    <xf numFmtId="3" fontId="13" fillId="0" borderId="4" xfId="0" applyNumberFormat="1" applyFont="1" applyFill="1" applyBorder="1" applyAlignment="1">
      <alignment horizontal="right"/>
    </xf>
    <xf numFmtId="0" fontId="12" fillId="0" borderId="4" xfId="0" applyFont="1" applyFill="1" applyBorder="1"/>
    <xf numFmtId="3" fontId="12" fillId="6" borderId="4" xfId="0" applyNumberFormat="1" applyFont="1" applyFill="1" applyBorder="1"/>
    <xf numFmtId="3" fontId="1" fillId="0" borderId="8" xfId="0" applyNumberFormat="1" applyFont="1" applyFill="1" applyBorder="1" applyAlignment="1">
      <alignment horizontal="left"/>
    </xf>
    <xf numFmtId="3" fontId="1" fillId="0" borderId="9" xfId="0" applyNumberFormat="1" applyFont="1" applyFill="1" applyBorder="1" applyAlignment="1">
      <alignment horizontal="right"/>
    </xf>
    <xf numFmtId="0" fontId="1" fillId="0" borderId="9" xfId="0" applyFont="1" applyFill="1" applyBorder="1"/>
    <xf numFmtId="3" fontId="1" fillId="0" borderId="9" xfId="0" applyNumberFormat="1" applyFont="1" applyFill="1" applyBorder="1"/>
    <xf numFmtId="3" fontId="1" fillId="9" borderId="9" xfId="0" applyNumberFormat="1" applyFont="1" applyFill="1" applyBorder="1"/>
    <xf numFmtId="3" fontId="4" fillId="0" borderId="9" xfId="0" applyNumberFormat="1" applyFont="1" applyFill="1" applyBorder="1"/>
    <xf numFmtId="3" fontId="15" fillId="0" borderId="9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10" fillId="0" borderId="3" xfId="0" applyNumberFormat="1" applyFont="1" applyFill="1" applyBorder="1" applyAlignment="1">
      <alignment horizontal="left"/>
    </xf>
    <xf numFmtId="3" fontId="10" fillId="0" borderId="10" xfId="0" applyNumberFormat="1" applyFont="1" applyFill="1" applyBorder="1" applyAlignment="1">
      <alignment horizontal="right"/>
    </xf>
    <xf numFmtId="0" fontId="11" fillId="0" borderId="11" xfId="0" applyFont="1" applyFill="1" applyBorder="1"/>
    <xf numFmtId="3" fontId="11" fillId="0" borderId="12" xfId="0" applyNumberFormat="1" applyFont="1" applyFill="1" applyBorder="1"/>
    <xf numFmtId="3" fontId="11" fillId="9" borderId="12" xfId="0" applyNumberFormat="1" applyFont="1" applyFill="1" applyBorder="1"/>
    <xf numFmtId="3" fontId="4" fillId="0" borderId="12" xfId="0" applyNumberFormat="1" applyFont="1" applyFill="1" applyBorder="1"/>
    <xf numFmtId="3" fontId="15" fillId="0" borderId="12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3" fontId="16" fillId="0" borderId="9" xfId="0" applyNumberFormat="1" applyFont="1" applyFill="1" applyBorder="1"/>
    <xf numFmtId="3" fontId="16" fillId="0" borderId="9" xfId="0" applyNumberFormat="1" applyFont="1" applyFill="1" applyBorder="1" applyAlignment="1">
      <alignment horizontal="right"/>
    </xf>
    <xf numFmtId="3" fontId="16" fillId="0" borderId="2" xfId="0" applyNumberFormat="1" applyFont="1" applyFill="1" applyBorder="1" applyAlignment="1">
      <alignment horizontal="right"/>
    </xf>
    <xf numFmtId="3" fontId="17" fillId="0" borderId="3" xfId="0" applyNumberFormat="1" applyFont="1" applyFill="1" applyBorder="1" applyAlignment="1">
      <alignment horizontal="left"/>
    </xf>
    <xf numFmtId="3" fontId="17" fillId="0" borderId="10" xfId="0" applyNumberFormat="1" applyFont="1" applyFill="1" applyBorder="1" applyAlignment="1">
      <alignment horizontal="right"/>
    </xf>
    <xf numFmtId="0" fontId="18" fillId="0" borderId="11" xfId="0" applyFont="1" applyFill="1" applyBorder="1"/>
    <xf numFmtId="3" fontId="18" fillId="0" borderId="12" xfId="0" applyNumberFormat="1" applyFont="1" applyFill="1" applyBorder="1"/>
    <xf numFmtId="3" fontId="16" fillId="0" borderId="12" xfId="0" applyNumberFormat="1" applyFont="1" applyFill="1" applyBorder="1"/>
    <xf numFmtId="3" fontId="16" fillId="0" borderId="12" xfId="0" applyNumberFormat="1" applyFont="1" applyFill="1" applyBorder="1" applyAlignment="1">
      <alignment horizontal="right"/>
    </xf>
    <xf numFmtId="3" fontId="16" fillId="0" borderId="10" xfId="0" applyNumberFormat="1" applyFont="1" applyFill="1" applyBorder="1" applyAlignment="1">
      <alignment horizontal="right"/>
    </xf>
    <xf numFmtId="3" fontId="12" fillId="7" borderId="4" xfId="0" applyNumberFormat="1" applyFont="1" applyFill="1" applyBorder="1"/>
    <xf numFmtId="3" fontId="12" fillId="7" borderId="4" xfId="0" applyNumberFormat="1" applyFont="1" applyFill="1" applyBorder="1" applyAlignment="1">
      <alignment wrapText="1"/>
    </xf>
    <xf numFmtId="3" fontId="12" fillId="0" borderId="4" xfId="0" applyNumberFormat="1" applyFont="1" applyFill="1" applyBorder="1" applyAlignment="1">
      <alignment horizontal="right"/>
    </xf>
    <xf numFmtId="3" fontId="13" fillId="7" borderId="6" xfId="0" applyNumberFormat="1" applyFont="1" applyFill="1" applyBorder="1"/>
    <xf numFmtId="0" fontId="1" fillId="0" borderId="9" xfId="0" applyFont="1" applyFill="1" applyBorder="1" applyAlignment="1">
      <alignment wrapText="1"/>
    </xf>
    <xf numFmtId="3" fontId="1" fillId="0" borderId="9" xfId="0" applyNumberFormat="1" applyFont="1" applyFill="1" applyBorder="1" applyAlignment="1">
      <alignment wrapText="1"/>
    </xf>
    <xf numFmtId="3" fontId="16" fillId="0" borderId="0" xfId="0" applyNumberFormat="1" applyFont="1" applyFill="1" applyBorder="1" applyAlignment="1">
      <alignment horizontal="right"/>
    </xf>
    <xf numFmtId="3" fontId="19" fillId="0" borderId="3" xfId="0" applyNumberFormat="1" applyFont="1" applyFill="1" applyBorder="1" applyAlignment="1">
      <alignment horizontal="left"/>
    </xf>
    <xf numFmtId="3" fontId="19" fillId="0" borderId="10" xfId="0" applyNumberFormat="1" applyFont="1" applyFill="1" applyBorder="1" applyAlignment="1">
      <alignment horizontal="right"/>
    </xf>
    <xf numFmtId="0" fontId="20" fillId="0" borderId="11" xfId="0" applyFont="1" applyFill="1" applyBorder="1"/>
    <xf numFmtId="3" fontId="20" fillId="0" borderId="12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21" fillId="10" borderId="4" xfId="0" applyFont="1" applyFill="1" applyBorder="1" applyAlignment="1"/>
    <xf numFmtId="0" fontId="21" fillId="10" borderId="5" xfId="0" applyFont="1" applyFill="1" applyBorder="1" applyAlignment="1">
      <alignment horizontal="right"/>
    </xf>
    <xf numFmtId="0" fontId="22" fillId="10" borderId="4" xfId="0" applyFont="1" applyFill="1" applyBorder="1" applyAlignment="1"/>
    <xf numFmtId="3" fontId="23" fillId="10" borderId="4" xfId="0" applyNumberFormat="1" applyFont="1" applyFill="1" applyBorder="1"/>
    <xf numFmtId="3" fontId="24" fillId="10" borderId="4" xfId="0" applyNumberFormat="1" applyFont="1" applyFill="1" applyBorder="1"/>
    <xf numFmtId="3" fontId="4" fillId="0" borderId="7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25" fillId="5" borderId="1" xfId="0" applyFont="1" applyFill="1" applyBorder="1" applyAlignment="1">
      <alignment horizontal="center" wrapText="1"/>
    </xf>
    <xf numFmtId="0" fontId="25" fillId="5" borderId="3" xfId="0" applyFont="1" applyFill="1" applyBorder="1" applyAlignment="1">
      <alignment horizontal="center"/>
    </xf>
    <xf numFmtId="3" fontId="1" fillId="11" borderId="3" xfId="0" applyNumberFormat="1" applyFont="1" applyFill="1" applyBorder="1" applyAlignment="1">
      <alignment horizontal="center"/>
    </xf>
    <xf numFmtId="3" fontId="1" fillId="11" borderId="10" xfId="0" applyNumberFormat="1" applyFont="1" applyFill="1" applyBorder="1" applyAlignment="1">
      <alignment horizontal="right"/>
    </xf>
    <xf numFmtId="0" fontId="1" fillId="11" borderId="3" xfId="0" applyFont="1" applyFill="1" applyBorder="1"/>
    <xf numFmtId="3" fontId="13" fillId="11" borderId="3" xfId="0" applyNumberFormat="1" applyFont="1" applyFill="1" applyBorder="1" applyAlignment="1">
      <alignment horizontal="right"/>
    </xf>
    <xf numFmtId="1" fontId="13" fillId="12" borderId="3" xfId="0" applyNumberFormat="1" applyFont="1" applyFill="1" applyBorder="1" applyAlignment="1">
      <alignment horizontal="right"/>
    </xf>
    <xf numFmtId="0" fontId="13" fillId="11" borderId="3" xfId="0" applyFont="1" applyFill="1" applyBorder="1" applyAlignment="1">
      <alignment horizontal="right"/>
    </xf>
    <xf numFmtId="0" fontId="13" fillId="5" borderId="3" xfId="0" applyFont="1" applyFill="1" applyBorder="1" applyAlignment="1">
      <alignment horizontal="right"/>
    </xf>
    <xf numFmtId="3" fontId="12" fillId="0" borderId="4" xfId="0" applyNumberFormat="1" applyFont="1" applyFill="1" applyBorder="1" applyAlignment="1">
      <alignment wrapText="1"/>
    </xf>
    <xf numFmtId="0" fontId="12" fillId="0" borderId="4" xfId="0" applyFont="1" applyFill="1" applyBorder="1" applyAlignment="1">
      <alignment vertical="center" wrapText="1" readingOrder="1"/>
    </xf>
    <xf numFmtId="3" fontId="12" fillId="0" borderId="6" xfId="0" applyNumberFormat="1" applyFont="1" applyFill="1" applyBorder="1" applyAlignment="1">
      <alignment wrapText="1"/>
    </xf>
    <xf numFmtId="3" fontId="13" fillId="0" borderId="6" xfId="0" applyNumberFormat="1" applyFont="1" applyFill="1" applyBorder="1"/>
    <xf numFmtId="3" fontId="14" fillId="8" borderId="6" xfId="0" applyNumberFormat="1" applyFont="1" applyFill="1" applyBorder="1" applyAlignment="1">
      <alignment horizontal="right"/>
    </xf>
    <xf numFmtId="0" fontId="1" fillId="0" borderId="6" xfId="0" applyFont="1" applyFill="1" applyBorder="1"/>
    <xf numFmtId="0" fontId="1" fillId="0" borderId="7" xfId="0" applyFont="1" applyFill="1" applyBorder="1" applyAlignment="1">
      <alignment horizontal="right"/>
    </xf>
    <xf numFmtId="0" fontId="1" fillId="0" borderId="7" xfId="0" applyFont="1" applyFill="1" applyBorder="1"/>
    <xf numFmtId="3" fontId="1" fillId="0" borderId="7" xfId="0" applyNumberFormat="1" applyFont="1" applyFill="1" applyBorder="1"/>
    <xf numFmtId="3" fontId="4" fillId="0" borderId="7" xfId="0" applyNumberFormat="1" applyFont="1" applyFill="1" applyBorder="1"/>
    <xf numFmtId="3" fontId="15" fillId="0" borderId="7" xfId="0" applyNumberFormat="1" applyFont="1" applyFill="1" applyBorder="1" applyAlignment="1">
      <alignment horizontal="right"/>
    </xf>
    <xf numFmtId="3" fontId="13" fillId="0" borderId="4" xfId="0" applyNumberFormat="1" applyFont="1" applyFill="1" applyBorder="1" applyAlignment="1">
      <alignment horizontal="left"/>
    </xf>
    <xf numFmtId="3" fontId="13" fillId="0" borderId="5" xfId="0" applyNumberFormat="1" applyFont="1" applyFill="1" applyBorder="1" applyAlignment="1">
      <alignment horizontal="right"/>
    </xf>
    <xf numFmtId="0" fontId="13" fillId="0" borderId="4" xfId="0" applyFont="1" applyFill="1" applyBorder="1" applyAlignment="1">
      <alignment wrapText="1"/>
    </xf>
    <xf numFmtId="3" fontId="13" fillId="0" borderId="4" xfId="0" applyNumberFormat="1" applyFont="1" applyFill="1" applyBorder="1" applyAlignment="1">
      <alignment wrapText="1"/>
    </xf>
    <xf numFmtId="3" fontId="16" fillId="0" borderId="4" xfId="0" applyNumberFormat="1" applyFont="1" applyFill="1" applyBorder="1" applyAlignment="1">
      <alignment horizontal="right"/>
    </xf>
    <xf numFmtId="0" fontId="26" fillId="0" borderId="7" xfId="0" applyFont="1" applyFill="1" applyBorder="1" applyAlignment="1"/>
    <xf numFmtId="0" fontId="26" fillId="0" borderId="9" xfId="0" applyFont="1" applyFill="1" applyBorder="1" applyAlignment="1">
      <alignment horizontal="right"/>
    </xf>
    <xf numFmtId="0" fontId="27" fillId="0" borderId="9" xfId="0" applyFont="1" applyFill="1" applyBorder="1" applyAlignment="1"/>
    <xf numFmtId="3" fontId="3" fillId="0" borderId="9" xfId="0" applyNumberFormat="1" applyFont="1" applyFill="1" applyBorder="1"/>
    <xf numFmtId="3" fontId="28" fillId="0" borderId="9" xfId="0" applyNumberFormat="1" applyFont="1" applyFill="1" applyBorder="1"/>
    <xf numFmtId="3" fontId="3" fillId="0" borderId="7" xfId="0" applyNumberFormat="1" applyFont="1" applyFill="1" applyBorder="1"/>
    <xf numFmtId="3" fontId="13" fillId="13" borderId="4" xfId="0" applyNumberFormat="1" applyFont="1" applyFill="1" applyBorder="1"/>
    <xf numFmtId="3" fontId="14" fillId="14" borderId="4" xfId="0" applyNumberFormat="1" applyFont="1" applyFill="1" applyBorder="1"/>
    <xf numFmtId="3" fontId="14" fillId="5" borderId="4" xfId="0" applyNumberFormat="1" applyFont="1" applyFill="1" applyBorder="1"/>
    <xf numFmtId="0" fontId="29" fillId="13" borderId="4" xfId="0" applyFont="1" applyFill="1" applyBorder="1" applyAlignment="1"/>
    <xf numFmtId="0" fontId="29" fillId="13" borderId="5" xfId="0" applyFont="1" applyFill="1" applyBorder="1" applyAlignment="1">
      <alignment horizontal="right"/>
    </xf>
    <xf numFmtId="0" fontId="12" fillId="13" borderId="4" xfId="0" applyFont="1" applyFill="1" applyBorder="1" applyAlignment="1"/>
    <xf numFmtId="3" fontId="13" fillId="14" borderId="4" xfId="0" applyNumberFormat="1" applyFont="1" applyFill="1" applyBorder="1"/>
    <xf numFmtId="0" fontId="30" fillId="15" borderId="4" xfId="0" applyFont="1" applyFill="1" applyBorder="1" applyAlignment="1"/>
    <xf numFmtId="0" fontId="30" fillId="15" borderId="5" xfId="0" applyFont="1" applyFill="1" applyBorder="1" applyAlignment="1">
      <alignment horizontal="right"/>
    </xf>
    <xf numFmtId="0" fontId="31" fillId="15" borderId="4" xfId="0" applyFont="1" applyFill="1" applyBorder="1" applyAlignment="1"/>
    <xf numFmtId="3" fontId="29" fillId="15" borderId="4" xfId="0" applyNumberFormat="1" applyFont="1" applyFill="1" applyBorder="1"/>
    <xf numFmtId="3" fontId="32" fillId="15" borderId="4" xfId="0" applyNumberFormat="1" applyFont="1" applyFill="1" applyBorder="1"/>
    <xf numFmtId="3" fontId="12" fillId="0" borderId="6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right"/>
    </xf>
    <xf numFmtId="0" fontId="12" fillId="0" borderId="7" xfId="0" applyFont="1" applyFill="1" applyBorder="1"/>
    <xf numFmtId="3" fontId="12" fillId="0" borderId="7" xfId="0" applyNumberFormat="1" applyFont="1" applyFill="1" applyBorder="1"/>
    <xf numFmtId="3" fontId="13" fillId="0" borderId="7" xfId="0" applyNumberFormat="1" applyFont="1" applyFill="1" applyBorder="1"/>
    <xf numFmtId="3" fontId="14" fillId="0" borderId="7" xfId="0" applyNumberFormat="1" applyFont="1" applyFill="1" applyBorder="1" applyAlignment="1">
      <alignment horizontal="right"/>
    </xf>
    <xf numFmtId="3" fontId="13" fillId="0" borderId="9" xfId="0" applyNumberFormat="1" applyFont="1" applyFill="1" applyBorder="1" applyAlignment="1">
      <alignment horizontal="right"/>
    </xf>
    <xf numFmtId="3" fontId="13" fillId="0" borderId="7" xfId="0" applyNumberFormat="1" applyFont="1" applyFill="1" applyBorder="1" applyAlignment="1">
      <alignment horizontal="right"/>
    </xf>
    <xf numFmtId="3" fontId="13" fillId="2" borderId="6" xfId="0" applyNumberFormat="1" applyFont="1" applyFill="1" applyBorder="1"/>
    <xf numFmtId="3" fontId="13" fillId="4" borderId="6" xfId="0" applyNumberFormat="1" applyFont="1" applyFill="1" applyBorder="1"/>
    <xf numFmtId="3" fontId="13" fillId="2" borderId="4" xfId="0" applyNumberFormat="1" applyFont="1" applyFill="1" applyBorder="1"/>
    <xf numFmtId="3" fontId="14" fillId="5" borderId="4" xfId="0" applyNumberFormat="1" applyFont="1" applyFill="1" applyBorder="1" applyAlignment="1">
      <alignment horizontal="right"/>
    </xf>
    <xf numFmtId="3" fontId="13" fillId="2" borderId="4" xfId="0" applyNumberFormat="1" applyFont="1" applyFill="1" applyBorder="1" applyAlignment="1">
      <alignment horizontal="right"/>
    </xf>
    <xf numFmtId="0" fontId="21" fillId="16" borderId="4" xfId="0" applyFont="1" applyFill="1" applyBorder="1" applyAlignment="1"/>
    <xf numFmtId="0" fontId="21" fillId="16" borderId="5" xfId="0" applyFont="1" applyFill="1" applyBorder="1" applyAlignment="1">
      <alignment horizontal="right"/>
    </xf>
    <xf numFmtId="0" fontId="22" fillId="16" borderId="4" xfId="0" applyFont="1" applyFill="1" applyBorder="1" applyAlignment="1"/>
    <xf numFmtId="3" fontId="23" fillId="16" borderId="4" xfId="0" applyNumberFormat="1" applyFont="1" applyFill="1" applyBorder="1"/>
    <xf numFmtId="3" fontId="24" fillId="16" borderId="4" xfId="0" applyNumberFormat="1" applyFont="1" applyFill="1" applyBorder="1"/>
    <xf numFmtId="0" fontId="10" fillId="0" borderId="7" xfId="0" applyFont="1" applyFill="1" applyBorder="1" applyAlignment="1"/>
    <xf numFmtId="0" fontId="10" fillId="0" borderId="9" xfId="0" applyFont="1" applyFill="1" applyBorder="1" applyAlignment="1">
      <alignment horizontal="right"/>
    </xf>
    <xf numFmtId="0" fontId="10" fillId="0" borderId="9" xfId="0" applyFont="1" applyFill="1" applyBorder="1" applyAlignment="1"/>
    <xf numFmtId="3" fontId="10" fillId="0" borderId="9" xfId="0" applyNumberFormat="1" applyFont="1" applyFill="1" applyBorder="1" applyAlignment="1"/>
    <xf numFmtId="3" fontId="10" fillId="0" borderId="4" xfId="0" applyNumberFormat="1" applyFont="1" applyFill="1" applyBorder="1" applyAlignment="1">
      <alignment horizontal="left"/>
    </xf>
    <xf numFmtId="3" fontId="10" fillId="0" borderId="5" xfId="0" applyNumberFormat="1" applyFont="1" applyFill="1" applyBorder="1" applyAlignment="1">
      <alignment horizontal="right"/>
    </xf>
    <xf numFmtId="0" fontId="10" fillId="0" borderId="6" xfId="0" applyFont="1" applyFill="1" applyBorder="1"/>
    <xf numFmtId="3" fontId="10" fillId="0" borderId="7" xfId="0" applyNumberFormat="1" applyFont="1" applyFill="1" applyBorder="1"/>
    <xf numFmtId="3" fontId="10" fillId="9" borderId="7" xfId="0" applyNumberFormat="1" applyFont="1" applyFill="1" applyBorder="1"/>
    <xf numFmtId="3" fontId="15" fillId="9" borderId="7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13" fillId="6" borderId="4" xfId="0" applyNumberFormat="1" applyFont="1" applyFill="1" applyBorder="1" applyAlignment="1">
      <alignment wrapText="1"/>
    </xf>
    <xf numFmtId="3" fontId="13" fillId="7" borderId="4" xfId="0" applyNumberFormat="1" applyFont="1" applyFill="1" applyBorder="1" applyAlignment="1">
      <alignment wrapText="1"/>
    </xf>
    <xf numFmtId="0" fontId="30" fillId="17" borderId="4" xfId="0" applyFont="1" applyFill="1" applyBorder="1" applyAlignment="1"/>
    <xf numFmtId="0" fontId="30" fillId="17" borderId="5" xfId="0" applyFont="1" applyFill="1" applyBorder="1" applyAlignment="1">
      <alignment horizontal="right"/>
    </xf>
    <xf numFmtId="3" fontId="29" fillId="17" borderId="4" xfId="0" applyNumberFormat="1" applyFont="1" applyFill="1" applyBorder="1"/>
    <xf numFmtId="3" fontId="32" fillId="17" borderId="4" xfId="0" applyNumberFormat="1" applyFont="1" applyFill="1" applyBorder="1"/>
    <xf numFmtId="0" fontId="26" fillId="0" borderId="8" xfId="0" applyFont="1" applyFill="1" applyBorder="1" applyAlignment="1"/>
    <xf numFmtId="0" fontId="26" fillId="0" borderId="9" xfId="0" applyFont="1" applyFill="1" applyBorder="1" applyAlignment="1"/>
    <xf numFmtId="3" fontId="26" fillId="0" borderId="9" xfId="0" applyNumberFormat="1" applyFont="1" applyFill="1" applyBorder="1" applyAlignment="1"/>
    <xf numFmtId="3" fontId="34" fillId="0" borderId="9" xfId="0" applyNumberFormat="1" applyFont="1" applyFill="1" applyBorder="1"/>
    <xf numFmtId="3" fontId="28" fillId="0" borderId="9" xfId="0" applyNumberFormat="1" applyFont="1" applyFill="1" applyBorder="1" applyAlignment="1">
      <alignment horizontal="right"/>
    </xf>
    <xf numFmtId="3" fontId="34" fillId="0" borderId="7" xfId="0" applyNumberFormat="1" applyFont="1" applyFill="1" applyBorder="1" applyAlignment="1">
      <alignment horizontal="right"/>
    </xf>
    <xf numFmtId="3" fontId="33" fillId="0" borderId="4" xfId="0" applyNumberFormat="1" applyFont="1" applyFill="1" applyBorder="1" applyAlignment="1">
      <alignment horizontal="left"/>
    </xf>
    <xf numFmtId="3" fontId="33" fillId="0" borderId="5" xfId="0" applyNumberFormat="1" applyFont="1" applyFill="1" applyBorder="1" applyAlignment="1">
      <alignment horizontal="right"/>
    </xf>
    <xf numFmtId="0" fontId="33" fillId="0" borderId="6" xfId="0" applyFont="1" applyFill="1" applyBorder="1"/>
    <xf numFmtId="3" fontId="33" fillId="0" borderId="7" xfId="0" applyNumberFormat="1" applyFont="1" applyFill="1" applyBorder="1"/>
    <xf numFmtId="3" fontId="35" fillId="0" borderId="7" xfId="0" applyNumberFormat="1" applyFont="1" applyFill="1" applyBorder="1"/>
    <xf numFmtId="3" fontId="35" fillId="0" borderId="7" xfId="0" applyNumberFormat="1" applyFont="1" applyFill="1" applyBorder="1" applyAlignment="1">
      <alignment horizontal="right"/>
    </xf>
    <xf numFmtId="3" fontId="35" fillId="0" borderId="5" xfId="0" applyNumberFormat="1" applyFont="1" applyFill="1" applyBorder="1" applyAlignment="1">
      <alignment horizontal="right"/>
    </xf>
    <xf numFmtId="0" fontId="31" fillId="17" borderId="4" xfId="0" applyFont="1" applyFill="1" applyBorder="1" applyAlignment="1"/>
    <xf numFmtId="0" fontId="30" fillId="18" borderId="4" xfId="0" applyFont="1" applyFill="1" applyBorder="1" applyAlignment="1"/>
    <xf numFmtId="0" fontId="30" fillId="18" borderId="5" xfId="0" applyFont="1" applyFill="1" applyBorder="1" applyAlignment="1">
      <alignment horizontal="right"/>
    </xf>
    <xf numFmtId="0" fontId="31" fillId="18" borderId="4" xfId="0" applyFont="1" applyFill="1" applyBorder="1" applyAlignment="1"/>
    <xf numFmtId="3" fontId="29" fillId="18" borderId="4" xfId="0" applyNumberFormat="1" applyFont="1" applyFill="1" applyBorder="1"/>
    <xf numFmtId="3" fontId="32" fillId="18" borderId="4" xfId="0" applyNumberFormat="1" applyFont="1" applyFill="1" applyBorder="1"/>
    <xf numFmtId="3" fontId="27" fillId="0" borderId="9" xfId="0" applyNumberFormat="1" applyFont="1" applyFill="1" applyBorder="1" applyAlignment="1"/>
    <xf numFmtId="49" fontId="33" fillId="0" borderId="4" xfId="0" applyNumberFormat="1" applyFont="1" applyFill="1" applyBorder="1" applyAlignment="1"/>
    <xf numFmtId="14" fontId="33" fillId="0" borderId="5" xfId="0" applyNumberFormat="1" applyFont="1" applyFill="1" applyBorder="1" applyAlignment="1">
      <alignment horizontal="right"/>
    </xf>
    <xf numFmtId="0" fontId="33" fillId="0" borderId="6" xfId="0" applyFont="1" applyFill="1" applyBorder="1" applyAlignment="1"/>
    <xf numFmtId="3" fontId="33" fillId="0" borderId="7" xfId="0" applyNumberFormat="1" applyFont="1" applyFill="1" applyBorder="1" applyAlignment="1"/>
    <xf numFmtId="3" fontId="36" fillId="0" borderId="7" xfId="0" applyNumberFormat="1" applyFont="1" applyFill="1" applyBorder="1"/>
    <xf numFmtId="3" fontId="32" fillId="0" borderId="7" xfId="0" applyNumberFormat="1" applyFont="1" applyFill="1" applyBorder="1" applyAlignment="1">
      <alignment horizontal="right"/>
    </xf>
    <xf numFmtId="3" fontId="36" fillId="0" borderId="7" xfId="0" applyNumberFormat="1" applyFont="1" applyFill="1" applyBorder="1" applyAlignment="1">
      <alignment horizontal="right"/>
    </xf>
    <xf numFmtId="3" fontId="36" fillId="0" borderId="5" xfId="0" applyNumberFormat="1" applyFont="1" applyFill="1" applyBorder="1" applyAlignment="1">
      <alignment horizontal="right"/>
    </xf>
    <xf numFmtId="0" fontId="30" fillId="0" borderId="8" xfId="0" applyFont="1" applyFill="1" applyBorder="1" applyAlignment="1"/>
    <xf numFmtId="0" fontId="30" fillId="0" borderId="9" xfId="0" applyFont="1" applyFill="1" applyBorder="1" applyAlignment="1">
      <alignment horizontal="right"/>
    </xf>
    <xf numFmtId="0" fontId="31" fillId="0" borderId="9" xfId="0" applyFont="1" applyFill="1" applyBorder="1" applyAlignment="1"/>
    <xf numFmtId="3" fontId="31" fillId="0" borderId="9" xfId="0" applyNumberFormat="1" applyFont="1" applyFill="1" applyBorder="1" applyAlignment="1"/>
    <xf numFmtId="3" fontId="36" fillId="0" borderId="9" xfId="0" applyNumberFormat="1" applyFont="1" applyFill="1" applyBorder="1"/>
    <xf numFmtId="3" fontId="32" fillId="0" borderId="9" xfId="0" applyNumberFormat="1" applyFont="1" applyFill="1" applyBorder="1" applyAlignment="1">
      <alignment horizontal="right"/>
    </xf>
    <xf numFmtId="49" fontId="33" fillId="0" borderId="4" xfId="0" applyNumberFormat="1" applyFont="1" applyFill="1" applyBorder="1" applyAlignment="1">
      <alignment horizontal="left"/>
    </xf>
    <xf numFmtId="0" fontId="30" fillId="18" borderId="4" xfId="0" applyFont="1" applyFill="1" applyBorder="1"/>
    <xf numFmtId="0" fontId="31" fillId="18" borderId="4" xfId="0" applyFont="1" applyFill="1" applyBorder="1"/>
    <xf numFmtId="0" fontId="30" fillId="0" borderId="8" xfId="0" applyFont="1" applyFill="1" applyBorder="1"/>
    <xf numFmtId="0" fontId="31" fillId="0" borderId="9" xfId="0" applyFont="1" applyFill="1" applyBorder="1"/>
    <xf numFmtId="3" fontId="31" fillId="0" borderId="9" xfId="0" applyNumberFormat="1" applyFont="1" applyFill="1" applyBorder="1"/>
    <xf numFmtId="0" fontId="30" fillId="0" borderId="9" xfId="0" applyFont="1" applyFill="1" applyBorder="1" applyAlignment="1"/>
    <xf numFmtId="3" fontId="30" fillId="0" borderId="9" xfId="0" applyNumberFormat="1" applyFont="1" applyFill="1" applyBorder="1" applyAlignment="1"/>
    <xf numFmtId="0" fontId="30" fillId="0" borderId="13" xfId="0" applyFont="1" applyFill="1" applyBorder="1" applyAlignment="1"/>
    <xf numFmtId="0" fontId="30" fillId="0" borderId="0" xfId="0" applyFont="1" applyFill="1" applyBorder="1" applyAlignment="1">
      <alignment horizontal="right"/>
    </xf>
    <xf numFmtId="0" fontId="30" fillId="0" borderId="0" xfId="0" applyFont="1" applyFill="1" applyBorder="1" applyAlignment="1"/>
    <xf numFmtId="3" fontId="29" fillId="0" borderId="0" xfId="0" applyNumberFormat="1" applyFont="1" applyFill="1" applyBorder="1"/>
    <xf numFmtId="3" fontId="32" fillId="0" borderId="0" xfId="0" applyNumberFormat="1" applyFont="1" applyFill="1" applyBorder="1" applyAlignment="1">
      <alignment horizontal="right"/>
    </xf>
    <xf numFmtId="3" fontId="29" fillId="0" borderId="7" xfId="0" applyNumberFormat="1" applyFont="1" applyFill="1" applyBorder="1" applyAlignment="1">
      <alignment horizontal="right"/>
    </xf>
    <xf numFmtId="0" fontId="13" fillId="0" borderId="6" xfId="0" applyFont="1" applyFill="1" applyBorder="1"/>
    <xf numFmtId="3" fontId="29" fillId="0" borderId="9" xfId="0" applyNumberFormat="1" applyFont="1" applyFill="1" applyBorder="1"/>
    <xf numFmtId="3" fontId="32" fillId="0" borderId="9" xfId="0" applyNumberFormat="1" applyFont="1" applyFill="1" applyBorder="1"/>
    <xf numFmtId="3" fontId="29" fillId="0" borderId="7" xfId="0" applyNumberFormat="1" applyFont="1" applyFill="1" applyBorder="1"/>
    <xf numFmtId="3" fontId="33" fillId="0" borderId="4" xfId="0" applyNumberFormat="1" applyFont="1" applyFill="1" applyBorder="1" applyAlignment="1">
      <alignment horizontal="right"/>
    </xf>
    <xf numFmtId="3" fontId="12" fillId="0" borderId="8" xfId="0" applyNumberFormat="1" applyFont="1" applyFill="1" applyBorder="1" applyAlignment="1">
      <alignment horizontal="left"/>
    </xf>
    <xf numFmtId="3" fontId="12" fillId="0" borderId="9" xfId="0" applyNumberFormat="1" applyFont="1" applyFill="1" applyBorder="1" applyAlignment="1">
      <alignment horizontal="right"/>
    </xf>
    <xf numFmtId="0" fontId="12" fillId="0" borderId="9" xfId="0" applyFont="1" applyFill="1" applyBorder="1"/>
    <xf numFmtId="3" fontId="12" fillId="0" borderId="9" xfId="0" applyNumberFormat="1" applyFont="1" applyFill="1" applyBorder="1"/>
    <xf numFmtId="3" fontId="35" fillId="0" borderId="9" xfId="0" applyNumberFormat="1" applyFont="1" applyFill="1" applyBorder="1"/>
    <xf numFmtId="3" fontId="14" fillId="0" borderId="9" xfId="0" applyNumberFormat="1" applyFont="1" applyFill="1" applyBorder="1" applyAlignment="1">
      <alignment horizontal="right"/>
    </xf>
    <xf numFmtId="49" fontId="33" fillId="0" borderId="5" xfId="0" applyNumberFormat="1" applyFont="1" applyFill="1" applyBorder="1" applyAlignment="1">
      <alignment horizontal="right"/>
    </xf>
    <xf numFmtId="3" fontId="13" fillId="8" borderId="4" xfId="0" applyNumberFormat="1" applyFont="1" applyFill="1" applyBorder="1" applyAlignment="1">
      <alignment horizontal="right"/>
    </xf>
    <xf numFmtId="3" fontId="12" fillId="0" borderId="13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/>
    <xf numFmtId="3" fontId="12" fillId="0" borderId="0" xfId="0" applyNumberFormat="1" applyFont="1" applyFill="1" applyBorder="1"/>
    <xf numFmtId="3" fontId="35" fillId="0" borderId="0" xfId="0" applyNumberFormat="1" applyFont="1" applyFill="1" applyBorder="1"/>
    <xf numFmtId="3" fontId="14" fillId="0" borderId="0" xfId="0" applyNumberFormat="1" applyFont="1" applyFill="1" applyBorder="1" applyAlignment="1">
      <alignment horizontal="right"/>
    </xf>
    <xf numFmtId="0" fontId="31" fillId="0" borderId="0" xfId="0" applyFont="1" applyFill="1" applyBorder="1" applyAlignment="1"/>
    <xf numFmtId="3" fontId="31" fillId="0" borderId="0" xfId="0" applyNumberFormat="1" applyFont="1" applyFill="1" applyBorder="1" applyAlignment="1"/>
    <xf numFmtId="3" fontId="36" fillId="0" borderId="0" xfId="0" applyNumberFormat="1" applyFont="1" applyFill="1" applyBorder="1"/>
    <xf numFmtId="3" fontId="13" fillId="6" borderId="4" xfId="0" applyNumberFormat="1" applyFont="1" applyFill="1" applyBorder="1"/>
    <xf numFmtId="0" fontId="37" fillId="0" borderId="6" xfId="0" applyFont="1" applyFill="1" applyBorder="1"/>
    <xf numFmtId="0" fontId="38" fillId="18" borderId="4" xfId="0" applyFont="1" applyFill="1" applyBorder="1" applyAlignment="1"/>
    <xf numFmtId="0" fontId="30" fillId="11" borderId="7" xfId="0" applyFont="1" applyFill="1" applyBorder="1" applyAlignment="1"/>
    <xf numFmtId="0" fontId="30" fillId="11" borderId="7" xfId="0" applyFont="1" applyFill="1" applyBorder="1" applyAlignment="1">
      <alignment horizontal="right"/>
    </xf>
    <xf numFmtId="0" fontId="31" fillId="11" borderId="7" xfId="0" applyFont="1" applyFill="1" applyBorder="1" applyAlignment="1"/>
    <xf numFmtId="3" fontId="29" fillId="11" borderId="7" xfId="0" applyNumberFormat="1" applyFont="1" applyFill="1" applyBorder="1"/>
    <xf numFmtId="3" fontId="32" fillId="11" borderId="7" xfId="0" applyNumberFormat="1" applyFont="1" applyFill="1" applyBorder="1"/>
    <xf numFmtId="49" fontId="37" fillId="11" borderId="4" xfId="0" applyNumberFormat="1" applyFont="1" applyFill="1" applyBorder="1" applyAlignment="1"/>
    <xf numFmtId="0" fontId="37" fillId="11" borderId="5" xfId="0" applyFont="1" applyFill="1" applyBorder="1" applyAlignment="1">
      <alignment horizontal="right"/>
    </xf>
    <xf numFmtId="0" fontId="37" fillId="11" borderId="6" xfId="0" applyFont="1" applyFill="1" applyBorder="1" applyAlignment="1"/>
    <xf numFmtId="3" fontId="37" fillId="11" borderId="7" xfId="0" applyNumberFormat="1" applyFont="1" applyFill="1" applyBorder="1"/>
    <xf numFmtId="3" fontId="37" fillId="11" borderId="5" xfId="0" applyNumberFormat="1" applyFont="1" applyFill="1" applyBorder="1"/>
    <xf numFmtId="0" fontId="38" fillId="17" borderId="6" xfId="0" applyFont="1" applyFill="1" applyBorder="1" applyAlignment="1"/>
    <xf numFmtId="0" fontId="30" fillId="17" borderId="7" xfId="0" applyFont="1" applyFill="1" applyBorder="1" applyAlignment="1">
      <alignment horizontal="right"/>
    </xf>
    <xf numFmtId="0" fontId="31" fillId="17" borderId="5" xfId="0" applyFont="1" applyFill="1" applyBorder="1" applyAlignment="1"/>
    <xf numFmtId="3" fontId="21" fillId="10" borderId="4" xfId="0" applyNumberFormat="1" applyFont="1" applyFill="1" applyBorder="1" applyAlignment="1">
      <alignment horizontal="left"/>
    </xf>
    <xf numFmtId="3" fontId="21" fillId="10" borderId="5" xfId="0" applyNumberFormat="1" applyFont="1" applyFill="1" applyBorder="1" applyAlignment="1">
      <alignment horizontal="right"/>
    </xf>
    <xf numFmtId="0" fontId="22" fillId="10" borderId="4" xfId="0" applyFont="1" applyFill="1" applyBorder="1"/>
    <xf numFmtId="3" fontId="26" fillId="0" borderId="6" xfId="0" applyNumberFormat="1" applyFont="1" applyFill="1" applyBorder="1" applyAlignment="1">
      <alignment horizontal="left"/>
    </xf>
    <xf numFmtId="3" fontId="26" fillId="0" borderId="7" xfId="0" applyNumberFormat="1" applyFont="1" applyFill="1" applyBorder="1" applyAlignment="1">
      <alignment horizontal="right"/>
    </xf>
    <xf numFmtId="0" fontId="27" fillId="0" borderId="7" xfId="0" applyFont="1" applyFill="1" applyBorder="1"/>
    <xf numFmtId="3" fontId="27" fillId="0" borderId="7" xfId="0" applyNumberFormat="1" applyFont="1" applyFill="1" applyBorder="1"/>
    <xf numFmtId="3" fontId="34" fillId="0" borderId="7" xfId="0" applyNumberFormat="1" applyFont="1" applyFill="1" applyBorder="1"/>
    <xf numFmtId="3" fontId="28" fillId="0" borderId="7" xfId="0" applyNumberFormat="1" applyFont="1" applyFill="1" applyBorder="1" applyAlignment="1">
      <alignment horizontal="right"/>
    </xf>
    <xf numFmtId="0" fontId="13" fillId="0" borderId="4" xfId="0" applyFont="1" applyFill="1" applyBorder="1"/>
    <xf numFmtId="49" fontId="13" fillId="0" borderId="4" xfId="0" applyNumberFormat="1" applyFont="1" applyFill="1" applyBorder="1" applyAlignment="1">
      <alignment horizontal="right"/>
    </xf>
    <xf numFmtId="49" fontId="13" fillId="0" borderId="4" xfId="0" applyNumberFormat="1" applyFont="1" applyFill="1" applyBorder="1" applyAlignment="1">
      <alignment horizontal="left"/>
    </xf>
    <xf numFmtId="49" fontId="12" fillId="0" borderId="4" xfId="0" applyNumberFormat="1" applyFont="1" applyFill="1" applyBorder="1" applyAlignment="1">
      <alignment horizontal="left"/>
    </xf>
    <xf numFmtId="3" fontId="13" fillId="9" borderId="4" xfId="0" applyNumberFormat="1" applyFont="1" applyFill="1" applyBorder="1" applyAlignment="1">
      <alignment horizontal="right"/>
    </xf>
    <xf numFmtId="3" fontId="13" fillId="9" borderId="6" xfId="0" applyNumberFormat="1" applyFont="1" applyFill="1" applyBorder="1"/>
    <xf numFmtId="3" fontId="14" fillId="8" borderId="4" xfId="0" applyNumberFormat="1" applyFont="1" applyFill="1" applyBorder="1"/>
    <xf numFmtId="3" fontId="13" fillId="0" borderId="5" xfId="0" applyNumberFormat="1" applyFont="1" applyFill="1" applyBorder="1"/>
    <xf numFmtId="49" fontId="12" fillId="0" borderId="4" xfId="0" applyNumberFormat="1" applyFont="1" applyFill="1" applyBorder="1" applyAlignment="1">
      <alignment horizontal="right"/>
    </xf>
    <xf numFmtId="0" fontId="12" fillId="0" borderId="10" xfId="0" applyFont="1" applyFill="1" applyBorder="1" applyAlignment="1">
      <alignment wrapText="1"/>
    </xf>
    <xf numFmtId="3" fontId="12" fillId="6" borderId="10" xfId="0" applyNumberFormat="1" applyFont="1" applyFill="1" applyBorder="1"/>
    <xf numFmtId="3" fontId="12" fillId="7" borderId="7" xfId="0" applyNumberFormat="1" applyFont="1" applyFill="1" applyBorder="1" applyAlignment="1">
      <alignment wrapText="1"/>
    </xf>
    <xf numFmtId="3" fontId="13" fillId="9" borderId="6" xfId="0" applyNumberFormat="1" applyFont="1" applyFill="1" applyBorder="1" applyAlignment="1">
      <alignment horizontal="right"/>
    </xf>
    <xf numFmtId="3" fontId="13" fillId="7" borderId="7" xfId="0" applyNumberFormat="1" applyFont="1" applyFill="1" applyBorder="1"/>
    <xf numFmtId="0" fontId="12" fillId="0" borderId="4" xfId="0" applyFont="1" applyFill="1" applyBorder="1" applyAlignment="1">
      <alignment horizontal="left" wrapText="1"/>
    </xf>
    <xf numFmtId="3" fontId="24" fillId="10" borderId="4" xfId="0" applyNumberFormat="1" applyFont="1" applyFill="1" applyBorder="1" applyAlignment="1">
      <alignment horizontal="right"/>
    </xf>
    <xf numFmtId="0" fontId="26" fillId="0" borderId="11" xfId="0" applyFont="1" applyFill="1" applyBorder="1" applyAlignment="1"/>
    <xf numFmtId="0" fontId="26" fillId="0" borderId="12" xfId="0" applyFont="1" applyFill="1" applyBorder="1" applyAlignment="1">
      <alignment horizontal="right"/>
    </xf>
    <xf numFmtId="0" fontId="27" fillId="0" borderId="12" xfId="0" applyFont="1" applyFill="1" applyBorder="1" applyAlignment="1"/>
    <xf numFmtId="3" fontId="27" fillId="0" borderId="12" xfId="0" applyNumberFormat="1" applyFont="1" applyFill="1" applyBorder="1" applyAlignment="1"/>
    <xf numFmtId="3" fontId="34" fillId="0" borderId="12" xfId="0" applyNumberFormat="1" applyFont="1" applyFill="1" applyBorder="1"/>
    <xf numFmtId="3" fontId="28" fillId="0" borderId="12" xfId="0" applyNumberFormat="1" applyFont="1" applyFill="1" applyBorder="1" applyAlignment="1">
      <alignment horizontal="right"/>
    </xf>
    <xf numFmtId="3" fontId="34" fillId="0" borderId="9" xfId="0" applyNumberFormat="1" applyFont="1" applyFill="1" applyBorder="1" applyAlignment="1">
      <alignment horizontal="right"/>
    </xf>
    <xf numFmtId="3" fontId="34" fillId="0" borderId="5" xfId="0" applyNumberFormat="1" applyFont="1" applyFill="1" applyBorder="1" applyAlignment="1">
      <alignment horizontal="right"/>
    </xf>
    <xf numFmtId="3" fontId="14" fillId="8" borderId="5" xfId="0" applyNumberFormat="1" applyFont="1" applyFill="1" applyBorder="1" applyAlignment="1">
      <alignment horizontal="right"/>
    </xf>
    <xf numFmtId="0" fontId="30" fillId="0" borderId="7" xfId="0" applyFont="1" applyFill="1" applyBorder="1" applyAlignment="1"/>
    <xf numFmtId="3" fontId="12" fillId="13" borderId="4" xfId="0" applyNumberFormat="1" applyFont="1" applyFill="1" applyBorder="1" applyAlignment="1">
      <alignment horizontal="left"/>
    </xf>
    <xf numFmtId="3" fontId="12" fillId="13" borderId="5" xfId="0" applyNumberFormat="1" applyFont="1" applyFill="1" applyBorder="1" applyAlignment="1">
      <alignment horizontal="right"/>
    </xf>
    <xf numFmtId="0" fontId="29" fillId="13" borderId="4" xfId="0" applyFont="1" applyFill="1" applyBorder="1"/>
    <xf numFmtId="3" fontId="39" fillId="19" borderId="4" xfId="0" applyNumberFormat="1" applyFont="1" applyFill="1" applyBorder="1" applyAlignment="1">
      <alignment horizontal="left"/>
    </xf>
    <xf numFmtId="3" fontId="39" fillId="19" borderId="5" xfId="0" applyNumberFormat="1" applyFont="1" applyFill="1" applyBorder="1" applyAlignment="1">
      <alignment horizontal="right"/>
    </xf>
    <xf numFmtId="0" fontId="21" fillId="19" borderId="4" xfId="0" applyFont="1" applyFill="1" applyBorder="1"/>
    <xf numFmtId="3" fontId="23" fillId="19" borderId="4" xfId="0" applyNumberFormat="1" applyFont="1" applyFill="1" applyBorder="1"/>
    <xf numFmtId="3" fontId="24" fillId="19" borderId="4" xfId="0" applyNumberFormat="1" applyFont="1" applyFill="1" applyBorder="1"/>
    <xf numFmtId="0" fontId="40" fillId="2" borderId="1" xfId="0" applyFont="1" applyFill="1" applyBorder="1"/>
    <xf numFmtId="3" fontId="12" fillId="20" borderId="4" xfId="0" applyNumberFormat="1" applyFont="1" applyFill="1" applyBorder="1" applyAlignment="1">
      <alignment horizontal="left"/>
    </xf>
    <xf numFmtId="3" fontId="12" fillId="20" borderId="5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left"/>
    </xf>
    <xf numFmtId="0" fontId="1" fillId="0" borderId="0" xfId="0" applyFont="1" applyFill="1" applyBorder="1"/>
    <xf numFmtId="3" fontId="1" fillId="0" borderId="0" xfId="0" applyNumberFormat="1" applyFont="1" applyFill="1" applyBorder="1"/>
    <xf numFmtId="0" fontId="15" fillId="0" borderId="0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41" fillId="2" borderId="3" xfId="0" applyFont="1" applyFill="1" applyBorder="1"/>
    <xf numFmtId="3" fontId="1" fillId="2" borderId="10" xfId="0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left"/>
    </xf>
    <xf numFmtId="0" fontId="30" fillId="0" borderId="0" xfId="0" applyFont="1" applyFill="1" applyBorder="1"/>
    <xf numFmtId="3" fontId="32" fillId="0" borderId="0" xfId="0" applyNumberFormat="1" applyFont="1" applyFill="1" applyBorder="1"/>
    <xf numFmtId="0" fontId="42" fillId="2" borderId="14" xfId="0" applyFont="1" applyFill="1" applyBorder="1"/>
    <xf numFmtId="3" fontId="1" fillId="2" borderId="15" xfId="0" applyNumberFormat="1" applyFont="1" applyFill="1" applyBorder="1" applyAlignment="1">
      <alignment horizontal="right"/>
    </xf>
    <xf numFmtId="0" fontId="1" fillId="2" borderId="15" xfId="0" applyFont="1" applyFill="1" applyBorder="1"/>
    <xf numFmtId="3" fontId="7" fillId="3" borderId="16" xfId="0" applyNumberFormat="1" applyFont="1" applyFill="1" applyBorder="1" applyAlignment="1">
      <alignment horizontal="center" wrapText="1"/>
    </xf>
    <xf numFmtId="3" fontId="7" fillId="4" borderId="16" xfId="0" applyNumberFormat="1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 wrapText="1"/>
    </xf>
    <xf numFmtId="0" fontId="25" fillId="5" borderId="16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center" wrapText="1"/>
    </xf>
    <xf numFmtId="0" fontId="1" fillId="2" borderId="18" xfId="0" applyFont="1" applyFill="1" applyBorder="1"/>
    <xf numFmtId="0" fontId="1" fillId="2" borderId="19" xfId="0" applyFont="1" applyFill="1" applyBorder="1" applyAlignment="1">
      <alignment horizontal="right"/>
    </xf>
    <xf numFmtId="0" fontId="1" fillId="2" borderId="19" xfId="0" applyFont="1" applyFill="1" applyBorder="1"/>
    <xf numFmtId="3" fontId="8" fillId="3" borderId="20" xfId="0" applyNumberFormat="1" applyFont="1" applyFill="1" applyBorder="1" applyAlignment="1">
      <alignment horizontal="center"/>
    </xf>
    <xf numFmtId="1" fontId="8" fillId="4" borderId="20" xfId="0" applyNumberFormat="1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25" fillId="5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3" fontId="13" fillId="6" borderId="3" xfId="0" applyNumberFormat="1" applyFont="1" applyFill="1" applyBorder="1"/>
    <xf numFmtId="3" fontId="14" fillId="12" borderId="3" xfId="0" applyNumberFormat="1" applyFont="1" applyFill="1" applyBorder="1"/>
    <xf numFmtId="3" fontId="14" fillId="11" borderId="3" xfId="0" applyNumberFormat="1" applyFont="1" applyFill="1" applyBorder="1"/>
    <xf numFmtId="3" fontId="14" fillId="5" borderId="3" xfId="0" applyNumberFormat="1" applyFont="1" applyFill="1" applyBorder="1"/>
    <xf numFmtId="3" fontId="13" fillId="11" borderId="3" xfId="0" applyNumberFormat="1" applyFont="1" applyFill="1" applyBorder="1"/>
    <xf numFmtId="3" fontId="13" fillId="11" borderId="23" xfId="0" applyNumberFormat="1" applyFont="1" applyFill="1" applyBorder="1"/>
    <xf numFmtId="0" fontId="13" fillId="0" borderId="24" xfId="0" applyFont="1" applyFill="1" applyBorder="1" applyAlignment="1"/>
    <xf numFmtId="0" fontId="13" fillId="0" borderId="5" xfId="0" applyFont="1" applyFill="1" applyBorder="1" applyAlignment="1">
      <alignment horizontal="right"/>
    </xf>
    <xf numFmtId="0" fontId="13" fillId="0" borderId="4" xfId="0" applyFont="1" applyFill="1" applyBorder="1" applyAlignment="1"/>
    <xf numFmtId="3" fontId="14" fillId="12" borderId="4" xfId="0" applyNumberFormat="1" applyFont="1" applyFill="1" applyBorder="1"/>
    <xf numFmtId="3" fontId="14" fillId="11" borderId="4" xfId="0" applyNumberFormat="1" applyFont="1" applyFill="1" applyBorder="1"/>
    <xf numFmtId="3" fontId="13" fillId="11" borderId="4" xfId="0" applyNumberFormat="1" applyFont="1" applyFill="1" applyBorder="1"/>
    <xf numFmtId="3" fontId="13" fillId="11" borderId="25" xfId="0" applyNumberFormat="1" applyFont="1" applyFill="1" applyBorder="1"/>
    <xf numFmtId="0" fontId="22" fillId="21" borderId="24" xfId="0" applyFont="1" applyFill="1" applyBorder="1" applyAlignment="1"/>
    <xf numFmtId="0" fontId="22" fillId="21" borderId="5" xfId="0" applyFont="1" applyFill="1" applyBorder="1" applyAlignment="1">
      <alignment horizontal="right"/>
    </xf>
    <xf numFmtId="0" fontId="22" fillId="21" borderId="4" xfId="0" applyFont="1" applyFill="1" applyBorder="1" applyAlignment="1"/>
    <xf numFmtId="3" fontId="43" fillId="21" borderId="4" xfId="0" applyNumberFormat="1" applyFont="1" applyFill="1" applyBorder="1"/>
    <xf numFmtId="3" fontId="44" fillId="21" borderId="4" xfId="0" applyNumberFormat="1" applyFont="1" applyFill="1" applyBorder="1"/>
    <xf numFmtId="3" fontId="43" fillId="21" borderId="25" xfId="0" applyNumberFormat="1" applyFont="1" applyFill="1" applyBorder="1"/>
    <xf numFmtId="3" fontId="13" fillId="0" borderId="26" xfId="0" applyNumberFormat="1" applyFont="1" applyFill="1" applyBorder="1" applyAlignment="1">
      <alignment horizontal="left"/>
    </xf>
    <xf numFmtId="0" fontId="13" fillId="0" borderId="7" xfId="0" applyFont="1" applyFill="1" applyBorder="1"/>
    <xf numFmtId="3" fontId="13" fillId="0" borderId="27" xfId="0" applyNumberFormat="1" applyFont="1" applyFill="1" applyBorder="1" applyAlignment="1">
      <alignment horizontal="right"/>
    </xf>
    <xf numFmtId="0" fontId="33" fillId="0" borderId="28" xfId="0" applyFont="1" applyFill="1" applyBorder="1" applyAlignment="1"/>
    <xf numFmtId="0" fontId="33" fillId="0" borderId="9" xfId="0" applyFont="1" applyFill="1" applyBorder="1" applyAlignment="1"/>
    <xf numFmtId="3" fontId="33" fillId="0" borderId="9" xfId="0" applyNumberFormat="1" applyFont="1" applyFill="1" applyBorder="1" applyAlignment="1"/>
    <xf numFmtId="3" fontId="13" fillId="0" borderId="6" xfId="0" applyNumberFormat="1" applyFont="1" applyFill="1" applyBorder="1" applyAlignment="1">
      <alignment horizontal="right"/>
    </xf>
    <xf numFmtId="0" fontId="30" fillId="22" borderId="24" xfId="0" applyFont="1" applyFill="1" applyBorder="1" applyAlignment="1"/>
    <xf numFmtId="0" fontId="30" fillId="22" borderId="5" xfId="0" applyFont="1" applyFill="1" applyBorder="1" applyAlignment="1">
      <alignment horizontal="right"/>
    </xf>
    <xf numFmtId="0" fontId="31" fillId="22" borderId="4" xfId="0" applyFont="1" applyFill="1" applyBorder="1" applyAlignment="1"/>
    <xf numFmtId="3" fontId="29" fillId="22" borderId="4" xfId="0" applyNumberFormat="1" applyFont="1" applyFill="1" applyBorder="1"/>
    <xf numFmtId="3" fontId="32" fillId="22" borderId="4" xfId="0" applyNumberFormat="1" applyFont="1" applyFill="1" applyBorder="1"/>
    <xf numFmtId="3" fontId="29" fillId="22" borderId="25" xfId="0" applyNumberFormat="1" applyFont="1" applyFill="1" applyBorder="1"/>
    <xf numFmtId="0" fontId="33" fillId="0" borderId="9" xfId="0" applyFont="1" applyFill="1" applyBorder="1" applyAlignment="1">
      <alignment horizontal="right"/>
    </xf>
    <xf numFmtId="3" fontId="13" fillId="0" borderId="29" xfId="0" applyNumberFormat="1" applyFont="1" applyFill="1" applyBorder="1" applyAlignment="1">
      <alignment horizontal="right"/>
    </xf>
    <xf numFmtId="0" fontId="13" fillId="0" borderId="24" xfId="0" applyFont="1" applyFill="1" applyBorder="1"/>
    <xf numFmtId="0" fontId="13" fillId="0" borderId="5" xfId="0" applyFont="1" applyFill="1" applyBorder="1"/>
    <xf numFmtId="0" fontId="13" fillId="0" borderId="0" xfId="0" applyFont="1" applyFill="1" applyBorder="1"/>
    <xf numFmtId="0" fontId="22" fillId="21" borderId="24" xfId="0" applyFont="1" applyFill="1" applyBorder="1"/>
    <xf numFmtId="3" fontId="43" fillId="21" borderId="5" xfId="0" applyNumberFormat="1" applyFont="1" applyFill="1" applyBorder="1" applyAlignment="1">
      <alignment horizontal="right"/>
    </xf>
    <xf numFmtId="0" fontId="43" fillId="21" borderId="4" xfId="0" applyFont="1" applyFill="1" applyBorder="1"/>
    <xf numFmtId="0" fontId="31" fillId="0" borderId="26" xfId="0" applyFont="1" applyFill="1" applyBorder="1"/>
    <xf numFmtId="0" fontId="13" fillId="0" borderId="12" xfId="0" applyFont="1" applyFill="1" applyBorder="1"/>
    <xf numFmtId="3" fontId="13" fillId="0" borderId="12" xfId="0" applyNumberFormat="1" applyFont="1" applyFill="1" applyBorder="1"/>
    <xf numFmtId="3" fontId="13" fillId="6" borderId="25" xfId="0" applyNumberFormat="1" applyFont="1" applyFill="1" applyBorder="1"/>
    <xf numFmtId="0" fontId="33" fillId="0" borderId="0" xfId="0" applyFont="1" applyFill="1" applyBorder="1" applyAlignment="1"/>
    <xf numFmtId="3" fontId="33" fillId="0" borderId="0" xfId="0" applyNumberFormat="1" applyFont="1" applyFill="1" applyBorder="1" applyAlignment="1"/>
    <xf numFmtId="3" fontId="29" fillId="0" borderId="0" xfId="0" applyNumberFormat="1" applyFont="1" applyFill="1" applyBorder="1" applyAlignment="1">
      <alignment horizontal="right"/>
    </xf>
    <xf numFmtId="3" fontId="29" fillId="0" borderId="27" xfId="0" applyNumberFormat="1" applyFont="1" applyFill="1" applyBorder="1" applyAlignment="1">
      <alignment horizontal="right"/>
    </xf>
    <xf numFmtId="0" fontId="30" fillId="22" borderId="30" xfId="0" applyFont="1" applyFill="1" applyBorder="1" applyAlignment="1"/>
    <xf numFmtId="3" fontId="13" fillId="22" borderId="31" xfId="0" applyNumberFormat="1" applyFont="1" applyFill="1" applyBorder="1" applyAlignment="1">
      <alignment horizontal="right"/>
    </xf>
    <xf numFmtId="0" fontId="13" fillId="22" borderId="32" xfId="0" applyFont="1" applyFill="1" applyBorder="1"/>
    <xf numFmtId="3" fontId="29" fillId="22" borderId="33" xfId="0" applyNumberFormat="1" applyFont="1" applyFill="1" applyBorder="1"/>
    <xf numFmtId="3" fontId="29" fillId="22" borderId="34" xfId="0" applyNumberFormat="1" applyFont="1" applyFill="1" applyBorder="1"/>
    <xf numFmtId="3" fontId="16" fillId="0" borderId="0" xfId="0" applyNumberFormat="1" applyFont="1" applyFill="1" applyBorder="1" applyAlignment="1">
      <alignment horizontal="left"/>
    </xf>
    <xf numFmtId="0" fontId="16" fillId="0" borderId="0" xfId="0" applyFont="1" applyFill="1" applyBorder="1"/>
    <xf numFmtId="3" fontId="16" fillId="0" borderId="0" xfId="0" applyNumberFormat="1" applyFont="1" applyFill="1" applyBorder="1"/>
    <xf numFmtId="0" fontId="16" fillId="0" borderId="0" xfId="0" applyFont="1" applyFill="1" applyBorder="1" applyAlignment="1">
      <alignment horizontal="right"/>
    </xf>
    <xf numFmtId="0" fontId="42" fillId="23" borderId="35" xfId="0" applyFont="1" applyFill="1" applyBorder="1"/>
    <xf numFmtId="3" fontId="3" fillId="23" borderId="36" xfId="0" applyNumberFormat="1" applyFont="1" applyFill="1" applyBorder="1" applyAlignment="1">
      <alignment horizontal="right"/>
    </xf>
    <xf numFmtId="0" fontId="3" fillId="23" borderId="36" xfId="0" applyFont="1" applyFill="1" applyBorder="1"/>
    <xf numFmtId="3" fontId="3" fillId="23" borderId="37" xfId="0" applyNumberFormat="1" applyFont="1" applyFill="1" applyBorder="1"/>
    <xf numFmtId="3" fontId="28" fillId="24" borderId="37" xfId="0" applyNumberFormat="1" applyFont="1" applyFill="1" applyBorder="1"/>
    <xf numFmtId="3" fontId="3" fillId="24" borderId="37" xfId="0" applyNumberFormat="1" applyFont="1" applyFill="1" applyBorder="1"/>
    <xf numFmtId="0" fontId="42" fillId="23" borderId="38" xfId="0" applyFont="1" applyFill="1" applyBorder="1"/>
    <xf numFmtId="3" fontId="3" fillId="23" borderId="39" xfId="0" applyNumberFormat="1" applyFont="1" applyFill="1" applyBorder="1" applyAlignment="1">
      <alignment horizontal="right"/>
    </xf>
    <xf numFmtId="0" fontId="3" fillId="23" borderId="39" xfId="0" applyFont="1" applyFill="1" applyBorder="1"/>
    <xf numFmtId="3" fontId="3" fillId="23" borderId="40" xfId="0" applyNumberFormat="1" applyFont="1" applyFill="1" applyBorder="1"/>
    <xf numFmtId="3" fontId="28" fillId="24" borderId="40" xfId="0" applyNumberFormat="1" applyFont="1" applyFill="1" applyBorder="1"/>
    <xf numFmtId="3" fontId="3" fillId="24" borderId="40" xfId="0" applyNumberFormat="1" applyFont="1" applyFill="1" applyBorder="1"/>
    <xf numFmtId="3" fontId="16" fillId="23" borderId="41" xfId="0" applyNumberFormat="1" applyFont="1" applyFill="1" applyBorder="1" applyAlignment="1">
      <alignment horizontal="left"/>
    </xf>
    <xf numFmtId="3" fontId="16" fillId="23" borderId="42" xfId="0" applyNumberFormat="1" applyFont="1" applyFill="1" applyBorder="1" applyAlignment="1">
      <alignment horizontal="right"/>
    </xf>
    <xf numFmtId="0" fontId="3" fillId="23" borderId="43" xfId="0" applyFont="1" applyFill="1" applyBorder="1" applyAlignment="1">
      <alignment horizontal="right"/>
    </xf>
    <xf numFmtId="3" fontId="16" fillId="23" borderId="44" xfId="0" applyNumberFormat="1" applyFont="1" applyFill="1" applyBorder="1"/>
    <xf numFmtId="3" fontId="15" fillId="24" borderId="44" xfId="0" applyNumberFormat="1" applyFont="1" applyFill="1" applyBorder="1"/>
    <xf numFmtId="3" fontId="16" fillId="24" borderId="44" xfId="0" applyNumberFormat="1" applyFont="1" applyFill="1" applyBorder="1"/>
    <xf numFmtId="3" fontId="45" fillId="0" borderId="0" xfId="0" applyNumberFormat="1" applyFont="1" applyFill="1" applyBorder="1"/>
    <xf numFmtId="0" fontId="45" fillId="0" borderId="0" xfId="0" applyFont="1" applyFill="1" applyBorder="1"/>
    <xf numFmtId="3" fontId="46" fillId="0" borderId="0" xfId="0" applyNumberFormat="1" applyFont="1" applyFill="1" applyBorder="1"/>
    <xf numFmtId="3" fontId="45" fillId="0" borderId="0" xfId="0" applyNumberFormat="1" applyFont="1" applyFill="1" applyBorder="1" applyAlignment="1">
      <alignment horizontal="left"/>
    </xf>
    <xf numFmtId="3" fontId="47" fillId="0" borderId="0" xfId="0" applyNumberFormat="1" applyFont="1" applyFill="1" applyBorder="1"/>
    <xf numFmtId="3" fontId="0" fillId="0" borderId="0" xfId="0" applyNumberFormat="1"/>
    <xf numFmtId="0" fontId="0" fillId="0" borderId="0" xfId="0" applyFill="1"/>
    <xf numFmtId="0" fontId="0" fillId="7" borderId="0" xfId="0" applyFill="1"/>
    <xf numFmtId="0" fontId="39" fillId="0" borderId="4" xfId="0" applyFont="1" applyFill="1" applyBorder="1"/>
    <xf numFmtId="0" fontId="43" fillId="0" borderId="4" xfId="0" applyFont="1" applyFill="1" applyBorder="1"/>
    <xf numFmtId="0" fontId="39" fillId="0" borderId="4" xfId="0" applyFont="1" applyFill="1" applyBorder="1" applyAlignment="1">
      <alignment wrapText="1"/>
    </xf>
    <xf numFmtId="3" fontId="39" fillId="0" borderId="9" xfId="0" applyNumberFormat="1" applyFont="1" applyFill="1" applyBorder="1" applyAlignment="1">
      <alignment horizontal="right"/>
    </xf>
    <xf numFmtId="0" fontId="21" fillId="0" borderId="9" xfId="0" applyFont="1" applyFill="1" applyBorder="1"/>
    <xf numFmtId="3" fontId="23" fillId="0" borderId="9" xfId="0" applyNumberFormat="1" applyFont="1" applyFill="1" applyBorder="1"/>
    <xf numFmtId="3" fontId="24" fillId="0" borderId="9" xfId="0" applyNumberFormat="1" applyFont="1" applyFill="1" applyBorder="1"/>
    <xf numFmtId="3" fontId="1" fillId="0" borderId="12" xfId="0" applyNumberFormat="1" applyFont="1" applyFill="1" applyBorder="1" applyAlignment="1">
      <alignment horizontal="left"/>
    </xf>
    <xf numFmtId="0" fontId="26" fillId="0" borderId="0" xfId="0" applyFont="1" applyFill="1" applyBorder="1"/>
    <xf numFmtId="3" fontId="26" fillId="0" borderId="0" xfId="0" applyNumberFormat="1" applyFont="1" applyFill="1" applyBorder="1"/>
    <xf numFmtId="3" fontId="34" fillId="0" borderId="0" xfId="0" applyNumberFormat="1" applyFont="1" applyFill="1" applyBorder="1"/>
    <xf numFmtId="3" fontId="28" fillId="0" borderId="0" xfId="0" applyNumberFormat="1" applyFont="1" applyFill="1" applyBorder="1" applyAlignment="1">
      <alignment horizontal="right"/>
    </xf>
    <xf numFmtId="3" fontId="34" fillId="0" borderId="12" xfId="0" applyNumberFormat="1" applyFont="1" applyFill="1" applyBorder="1" applyAlignment="1">
      <alignment horizontal="right"/>
    </xf>
    <xf numFmtId="3" fontId="39" fillId="0" borderId="9" xfId="0" applyNumberFormat="1" applyFont="1" applyFill="1" applyBorder="1" applyAlignment="1">
      <alignment horizontal="left"/>
    </xf>
    <xf numFmtId="3" fontId="39" fillId="0" borderId="0" xfId="0" applyNumberFormat="1" applyFont="1" applyFill="1" applyBorder="1" applyAlignment="1">
      <alignment horizontal="left"/>
    </xf>
    <xf numFmtId="3" fontId="39" fillId="0" borderId="0" xfId="0" applyNumberFormat="1" applyFont="1" applyFill="1" applyBorder="1" applyAlignment="1">
      <alignment horizontal="right"/>
    </xf>
    <xf numFmtId="0" fontId="21" fillId="0" borderId="0" xfId="0" applyFont="1" applyFill="1" applyBorder="1"/>
    <xf numFmtId="3" fontId="23" fillId="0" borderId="0" xfId="0" applyNumberFormat="1" applyFont="1" applyFill="1" applyBorder="1"/>
    <xf numFmtId="3" fontId="24" fillId="0" borderId="0" xfId="0" applyNumberFormat="1" applyFont="1" applyFill="1" applyBorder="1"/>
    <xf numFmtId="0" fontId="33" fillId="0" borderId="24" xfId="0" applyFont="1" applyFill="1" applyBorder="1" applyAlignment="1"/>
    <xf numFmtId="0" fontId="33" fillId="0" borderId="5" xfId="0" applyFont="1" applyFill="1" applyBorder="1" applyAlignment="1"/>
    <xf numFmtId="0" fontId="33" fillId="0" borderId="4" xfId="0" applyFont="1" applyFill="1" applyBorder="1" applyAlignment="1"/>
    <xf numFmtId="0" fontId="29" fillId="13" borderId="4" xfId="0" applyFont="1" applyFill="1" applyBorder="1" applyAlignment="1"/>
    <xf numFmtId="0" fontId="29" fillId="13" borderId="5" xfId="0" applyFont="1" applyFill="1" applyBorder="1" applyAlignment="1"/>
    <xf numFmtId="0" fontId="33" fillId="2" borderId="4" xfId="0" applyFont="1" applyFill="1" applyBorder="1" applyAlignment="1"/>
    <xf numFmtId="0" fontId="33" fillId="2" borderId="5" xfId="0" applyFont="1" applyFill="1" applyBorder="1" applyAlignment="1"/>
    <xf numFmtId="0" fontId="13" fillId="0" borderId="22" xfId="0" applyFont="1" applyFill="1" applyBorder="1" applyAlignment="1"/>
    <xf numFmtId="0" fontId="13" fillId="0" borderId="10" xfId="0" applyFont="1" applyFill="1" applyBorder="1" applyAlignment="1"/>
    <xf numFmtId="0" fontId="13" fillId="0" borderId="3" xfId="0" applyFont="1" applyFill="1" applyBorder="1" applyAlignment="1"/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6"/>
  <sheetViews>
    <sheetView tabSelected="1" topLeftCell="A262" workbookViewId="0">
      <selection activeCell="L281" sqref="L281"/>
    </sheetView>
  </sheetViews>
  <sheetFormatPr defaultRowHeight="15" x14ac:dyDescent="0.25"/>
  <cols>
    <col min="1" max="1" width="7.7109375" customWidth="1"/>
    <col min="2" max="2" width="5.42578125" hidden="1" customWidth="1"/>
    <col min="3" max="3" width="38.85546875" customWidth="1"/>
    <col min="4" max="5" width="10.85546875" style="409" customWidth="1"/>
    <col min="6" max="6" width="10.85546875" style="411" customWidth="1"/>
    <col min="7" max="10" width="10.85546875" customWidth="1"/>
  </cols>
  <sheetData>
    <row r="1" spans="1:10" ht="18" x14ac:dyDescent="0.25">
      <c r="A1" s="1"/>
      <c r="B1" s="2"/>
      <c r="C1" s="3" t="s">
        <v>0</v>
      </c>
      <c r="D1" s="4"/>
      <c r="E1" s="4"/>
      <c r="F1" s="4"/>
      <c r="G1" s="5"/>
      <c r="H1" s="6"/>
      <c r="I1" s="6"/>
      <c r="J1" s="6"/>
    </row>
    <row r="2" spans="1:10" ht="18" x14ac:dyDescent="0.25">
      <c r="A2" s="7"/>
      <c r="B2" s="8"/>
      <c r="C2" s="9"/>
      <c r="D2" s="10"/>
      <c r="E2" s="10"/>
      <c r="F2" s="11"/>
      <c r="G2" s="5"/>
      <c r="H2" s="6"/>
      <c r="I2" s="6"/>
      <c r="J2" s="6"/>
    </row>
    <row r="3" spans="1:10" ht="23.25" x14ac:dyDescent="0.25">
      <c r="A3" s="12"/>
      <c r="B3" s="13" t="s">
        <v>1</v>
      </c>
      <c r="C3" s="14" t="s">
        <v>2</v>
      </c>
      <c r="D3" s="15" t="s">
        <v>3</v>
      </c>
      <c r="E3" s="15" t="s">
        <v>3</v>
      </c>
      <c r="F3" s="16" t="s">
        <v>4</v>
      </c>
      <c r="G3" s="17" t="s">
        <v>5</v>
      </c>
      <c r="H3" s="18" t="s">
        <v>397</v>
      </c>
      <c r="I3" s="17" t="s">
        <v>6</v>
      </c>
      <c r="J3" s="17" t="s">
        <v>6</v>
      </c>
    </row>
    <row r="4" spans="1:10" x14ac:dyDescent="0.25">
      <c r="A4" s="19" t="s">
        <v>7</v>
      </c>
      <c r="B4" s="19" t="s">
        <v>8</v>
      </c>
      <c r="C4" s="20"/>
      <c r="D4" s="21">
        <v>2013</v>
      </c>
      <c r="E4" s="21">
        <v>2014</v>
      </c>
      <c r="F4" s="22">
        <v>2015</v>
      </c>
      <c r="G4" s="23">
        <v>2015</v>
      </c>
      <c r="H4" s="24">
        <v>2016</v>
      </c>
      <c r="I4" s="25">
        <v>2017</v>
      </c>
      <c r="J4" s="25">
        <v>2018</v>
      </c>
    </row>
    <row r="5" spans="1:10" x14ac:dyDescent="0.25">
      <c r="A5" s="26" t="s">
        <v>9</v>
      </c>
      <c r="B5" s="27"/>
      <c r="C5" s="28"/>
      <c r="D5" s="29"/>
      <c r="E5" s="29"/>
      <c r="F5" s="30"/>
      <c r="G5" s="31"/>
      <c r="H5" s="32"/>
      <c r="I5" s="32"/>
      <c r="J5" s="33"/>
    </row>
    <row r="6" spans="1:10" x14ac:dyDescent="0.25">
      <c r="A6" s="34">
        <v>111003</v>
      </c>
      <c r="B6" s="35">
        <v>41</v>
      </c>
      <c r="C6" s="36" t="s">
        <v>10</v>
      </c>
      <c r="D6" s="37">
        <v>316260</v>
      </c>
      <c r="E6" s="37">
        <v>343528</v>
      </c>
      <c r="F6" s="38">
        <v>382746</v>
      </c>
      <c r="G6" s="39">
        <v>334000</v>
      </c>
      <c r="H6" s="40">
        <v>427920</v>
      </c>
      <c r="I6" s="41">
        <v>427920</v>
      </c>
      <c r="J6" s="41">
        <v>427920</v>
      </c>
    </row>
    <row r="7" spans="1:10" x14ac:dyDescent="0.25">
      <c r="A7" s="34">
        <v>121</v>
      </c>
      <c r="B7" s="35">
        <v>41</v>
      </c>
      <c r="C7" s="42" t="s">
        <v>11</v>
      </c>
      <c r="D7" s="43">
        <v>496991</v>
      </c>
      <c r="E7" s="43">
        <v>492190</v>
      </c>
      <c r="F7" s="38">
        <v>482000</v>
      </c>
      <c r="G7" s="39">
        <v>519000</v>
      </c>
      <c r="H7" s="40">
        <v>482000</v>
      </c>
      <c r="I7" s="41">
        <v>482000</v>
      </c>
      <c r="J7" s="41">
        <v>482000</v>
      </c>
    </row>
    <row r="8" spans="1:10" x14ac:dyDescent="0.25">
      <c r="A8" s="44"/>
      <c r="B8" s="45"/>
      <c r="C8" s="46"/>
      <c r="D8" s="47"/>
      <c r="E8" s="47"/>
      <c r="F8" s="48"/>
      <c r="G8" s="49"/>
      <c r="H8" s="50"/>
      <c r="I8" s="51"/>
      <c r="J8" s="52"/>
    </row>
    <row r="9" spans="1:10" x14ac:dyDescent="0.25">
      <c r="A9" s="53" t="s">
        <v>12</v>
      </c>
      <c r="B9" s="54"/>
      <c r="C9" s="55"/>
      <c r="D9" s="56"/>
      <c r="E9" s="56"/>
      <c r="F9" s="57"/>
      <c r="G9" s="58"/>
      <c r="H9" s="59"/>
      <c r="I9" s="60"/>
      <c r="J9" s="61"/>
    </row>
    <row r="10" spans="1:10" x14ac:dyDescent="0.25">
      <c r="A10" s="34">
        <v>133001</v>
      </c>
      <c r="B10" s="35">
        <v>41</v>
      </c>
      <c r="C10" s="36" t="s">
        <v>13</v>
      </c>
      <c r="D10" s="37">
        <v>908</v>
      </c>
      <c r="E10" s="37">
        <v>936</v>
      </c>
      <c r="F10" s="38">
        <v>930</v>
      </c>
      <c r="G10" s="39">
        <v>930</v>
      </c>
      <c r="H10" s="40">
        <v>940</v>
      </c>
      <c r="I10" s="41">
        <v>900</v>
      </c>
      <c r="J10" s="41">
        <v>900</v>
      </c>
    </row>
    <row r="11" spans="1:10" x14ac:dyDescent="0.25">
      <c r="A11" s="34">
        <v>133003</v>
      </c>
      <c r="B11" s="35">
        <v>41</v>
      </c>
      <c r="C11" s="36" t="s">
        <v>14</v>
      </c>
      <c r="D11" s="37">
        <v>70</v>
      </c>
      <c r="E11" s="37">
        <v>0</v>
      </c>
      <c r="F11" s="38">
        <v>40</v>
      </c>
      <c r="G11" s="39">
        <v>40</v>
      </c>
      <c r="H11" s="40">
        <v>40</v>
      </c>
      <c r="I11" s="41">
        <v>40</v>
      </c>
      <c r="J11" s="41">
        <v>40</v>
      </c>
    </row>
    <row r="12" spans="1:10" x14ac:dyDescent="0.25">
      <c r="A12" s="34">
        <v>133004</v>
      </c>
      <c r="B12" s="35">
        <v>41</v>
      </c>
      <c r="C12" s="36" t="s">
        <v>15</v>
      </c>
      <c r="D12" s="37">
        <v>18</v>
      </c>
      <c r="E12" s="37">
        <v>35</v>
      </c>
      <c r="F12" s="38">
        <v>35</v>
      </c>
      <c r="G12" s="39">
        <v>40</v>
      </c>
      <c r="H12" s="40">
        <v>35</v>
      </c>
      <c r="I12" s="41">
        <v>40</v>
      </c>
      <c r="J12" s="41">
        <v>40</v>
      </c>
    </row>
    <row r="13" spans="1:10" x14ac:dyDescent="0.25">
      <c r="A13" s="34">
        <v>133006</v>
      </c>
      <c r="B13" s="35">
        <v>41</v>
      </c>
      <c r="C13" s="36" t="s">
        <v>16</v>
      </c>
      <c r="D13" s="37">
        <v>1895</v>
      </c>
      <c r="E13" s="37">
        <v>2335</v>
      </c>
      <c r="F13" s="38">
        <v>3600</v>
      </c>
      <c r="G13" s="39">
        <v>2000</v>
      </c>
      <c r="H13" s="40">
        <v>4000</v>
      </c>
      <c r="I13" s="41">
        <v>4000</v>
      </c>
      <c r="J13" s="41">
        <v>4000</v>
      </c>
    </row>
    <row r="14" spans="1:10" x14ac:dyDescent="0.25">
      <c r="A14" s="34">
        <v>133012</v>
      </c>
      <c r="B14" s="35">
        <v>41</v>
      </c>
      <c r="C14" s="36" t="s">
        <v>17</v>
      </c>
      <c r="D14" s="37">
        <v>20</v>
      </c>
      <c r="E14" s="37">
        <v>20</v>
      </c>
      <c r="F14" s="38">
        <v>20</v>
      </c>
      <c r="G14" s="39">
        <v>20</v>
      </c>
      <c r="H14" s="40">
        <v>20</v>
      </c>
      <c r="I14" s="41">
        <v>100</v>
      </c>
      <c r="J14" s="41">
        <v>20</v>
      </c>
    </row>
    <row r="15" spans="1:10" x14ac:dyDescent="0.25">
      <c r="A15" s="34">
        <v>133013</v>
      </c>
      <c r="B15" s="35">
        <v>41</v>
      </c>
      <c r="C15" s="36" t="s">
        <v>18</v>
      </c>
      <c r="D15" s="37">
        <v>29384</v>
      </c>
      <c r="E15" s="37">
        <v>28693</v>
      </c>
      <c r="F15" s="38">
        <v>27300</v>
      </c>
      <c r="G15" s="39">
        <v>29640</v>
      </c>
      <c r="H15" s="40">
        <v>29000</v>
      </c>
      <c r="I15" s="41">
        <v>29640</v>
      </c>
      <c r="J15" s="41">
        <v>29640</v>
      </c>
    </row>
    <row r="16" spans="1:10" x14ac:dyDescent="0.25">
      <c r="A16" s="34">
        <v>134001</v>
      </c>
      <c r="B16" s="35">
        <v>41</v>
      </c>
      <c r="C16" s="36" t="s">
        <v>19</v>
      </c>
      <c r="D16" s="37">
        <v>468</v>
      </c>
      <c r="E16" s="37">
        <v>468</v>
      </c>
      <c r="F16" s="38">
        <v>468</v>
      </c>
      <c r="G16" s="39">
        <v>470</v>
      </c>
      <c r="H16" s="40">
        <v>470</v>
      </c>
      <c r="I16" s="41">
        <v>470</v>
      </c>
      <c r="J16" s="41">
        <v>470</v>
      </c>
    </row>
    <row r="17" spans="1:10" x14ac:dyDescent="0.25">
      <c r="A17" s="44"/>
      <c r="B17" s="45"/>
      <c r="C17" s="46"/>
      <c r="D17" s="47"/>
      <c r="E17" s="47"/>
      <c r="F17" s="47"/>
      <c r="G17" s="62"/>
      <c r="H17" s="50"/>
      <c r="I17" s="63"/>
      <c r="J17" s="64"/>
    </row>
    <row r="18" spans="1:10" x14ac:dyDescent="0.25">
      <c r="A18" s="65" t="s">
        <v>20</v>
      </c>
      <c r="B18" s="66"/>
      <c r="C18" s="67"/>
      <c r="D18" s="68"/>
      <c r="E18" s="68"/>
      <c r="F18" s="68"/>
      <c r="G18" s="69"/>
      <c r="H18" s="59"/>
      <c r="I18" s="70"/>
      <c r="J18" s="71"/>
    </row>
    <row r="19" spans="1:10" x14ac:dyDescent="0.25">
      <c r="A19" s="34">
        <v>212002</v>
      </c>
      <c r="B19" s="35">
        <v>41</v>
      </c>
      <c r="C19" s="42" t="s">
        <v>21</v>
      </c>
      <c r="D19" s="43">
        <v>852</v>
      </c>
      <c r="E19" s="43">
        <v>306</v>
      </c>
      <c r="F19" s="72">
        <v>170</v>
      </c>
      <c r="G19" s="39">
        <v>500</v>
      </c>
      <c r="H19" s="40">
        <v>500</v>
      </c>
      <c r="I19" s="41">
        <v>500</v>
      </c>
      <c r="J19" s="41">
        <v>500</v>
      </c>
    </row>
    <row r="20" spans="1:10" x14ac:dyDescent="0.25">
      <c r="A20" s="34">
        <v>212003</v>
      </c>
      <c r="B20" s="35">
        <v>41</v>
      </c>
      <c r="C20" s="36" t="s">
        <v>22</v>
      </c>
      <c r="D20" s="37">
        <v>42383</v>
      </c>
      <c r="E20" s="37">
        <v>51452</v>
      </c>
      <c r="F20" s="73">
        <v>43000</v>
      </c>
      <c r="G20" s="39">
        <v>43000</v>
      </c>
      <c r="H20" s="40">
        <v>45000</v>
      </c>
      <c r="I20" s="41">
        <v>45000</v>
      </c>
      <c r="J20" s="41">
        <v>45000</v>
      </c>
    </row>
    <row r="21" spans="1:10" x14ac:dyDescent="0.25">
      <c r="A21" s="34">
        <v>212003</v>
      </c>
      <c r="B21" s="74">
        <v>41</v>
      </c>
      <c r="C21" s="42" t="s">
        <v>23</v>
      </c>
      <c r="D21" s="43">
        <v>44909</v>
      </c>
      <c r="E21" s="43">
        <v>72594</v>
      </c>
      <c r="F21" s="75">
        <v>83000</v>
      </c>
      <c r="G21" s="39">
        <v>83000</v>
      </c>
      <c r="H21" s="40">
        <v>83000</v>
      </c>
      <c r="I21" s="41">
        <v>83000</v>
      </c>
      <c r="J21" s="41">
        <v>83000</v>
      </c>
    </row>
    <row r="22" spans="1:10" x14ac:dyDescent="0.25">
      <c r="A22" s="44"/>
      <c r="B22" s="45"/>
      <c r="C22" s="46"/>
      <c r="D22" s="47"/>
      <c r="E22" s="47"/>
      <c r="F22" s="47"/>
      <c r="G22" s="62"/>
      <c r="H22" s="50"/>
      <c r="I22" s="63"/>
      <c r="J22" s="64"/>
    </row>
    <row r="23" spans="1:10" x14ac:dyDescent="0.25">
      <c r="A23" s="65" t="s">
        <v>24</v>
      </c>
      <c r="B23" s="66"/>
      <c r="C23" s="67"/>
      <c r="D23" s="68"/>
      <c r="E23" s="68"/>
      <c r="F23" s="68"/>
      <c r="G23" s="58"/>
      <c r="H23" s="59"/>
      <c r="I23" s="60"/>
      <c r="J23" s="61"/>
    </row>
    <row r="24" spans="1:10" x14ac:dyDescent="0.25">
      <c r="A24" s="34">
        <v>221004</v>
      </c>
      <c r="B24" s="35">
        <v>41</v>
      </c>
      <c r="C24" s="36" t="s">
        <v>25</v>
      </c>
      <c r="D24" s="37">
        <v>17923</v>
      </c>
      <c r="E24" s="37">
        <v>17137</v>
      </c>
      <c r="F24" s="38">
        <v>20000</v>
      </c>
      <c r="G24" s="39">
        <v>15000</v>
      </c>
      <c r="H24" s="40">
        <v>18000</v>
      </c>
      <c r="I24" s="41">
        <v>17000</v>
      </c>
      <c r="J24" s="41">
        <v>17000</v>
      </c>
    </row>
    <row r="25" spans="1:10" x14ac:dyDescent="0.25">
      <c r="A25" s="34">
        <v>222003</v>
      </c>
      <c r="B25" s="35">
        <v>41</v>
      </c>
      <c r="C25" s="36" t="s">
        <v>26</v>
      </c>
      <c r="D25" s="37">
        <v>0</v>
      </c>
      <c r="E25" s="37">
        <v>47</v>
      </c>
      <c r="F25" s="38">
        <v>25</v>
      </c>
      <c r="G25" s="39">
        <v>0</v>
      </c>
      <c r="H25" s="40">
        <v>0</v>
      </c>
      <c r="I25" s="41">
        <v>0</v>
      </c>
      <c r="J25" s="41">
        <v>0</v>
      </c>
    </row>
    <row r="26" spans="1:10" ht="24.75" x14ac:dyDescent="0.25">
      <c r="A26" s="34">
        <v>223001</v>
      </c>
      <c r="B26" s="35">
        <v>41</v>
      </c>
      <c r="C26" s="36" t="s">
        <v>27</v>
      </c>
      <c r="D26" s="37">
        <v>37668</v>
      </c>
      <c r="E26" s="37">
        <v>52069</v>
      </c>
      <c r="F26" s="38">
        <v>48000</v>
      </c>
      <c r="G26" s="39">
        <v>44500</v>
      </c>
      <c r="H26" s="40">
        <v>48000</v>
      </c>
      <c r="I26" s="41">
        <v>44000</v>
      </c>
      <c r="J26" s="41">
        <v>44000</v>
      </c>
    </row>
    <row r="27" spans="1:10" x14ac:dyDescent="0.25">
      <c r="A27" s="34">
        <v>223002</v>
      </c>
      <c r="B27" s="35">
        <v>41</v>
      </c>
      <c r="C27" s="36" t="s">
        <v>28</v>
      </c>
      <c r="D27" s="37">
        <v>1501</v>
      </c>
      <c r="E27" s="37">
        <v>1855</v>
      </c>
      <c r="F27" s="38">
        <v>2000</v>
      </c>
      <c r="G27" s="39">
        <v>2000</v>
      </c>
      <c r="H27" s="40">
        <v>1800</v>
      </c>
      <c r="I27" s="41">
        <v>1800</v>
      </c>
      <c r="J27" s="41">
        <v>1800</v>
      </c>
    </row>
    <row r="28" spans="1:10" x14ac:dyDescent="0.25">
      <c r="A28" s="34">
        <v>223003</v>
      </c>
      <c r="B28" s="35">
        <v>41</v>
      </c>
      <c r="C28" s="36" t="s">
        <v>29</v>
      </c>
      <c r="D28" s="37">
        <v>2715</v>
      </c>
      <c r="E28" s="37">
        <v>3399</v>
      </c>
      <c r="F28" s="38">
        <v>3250</v>
      </c>
      <c r="G28" s="39">
        <v>4000</v>
      </c>
      <c r="H28" s="40">
        <v>5000</v>
      </c>
      <c r="I28" s="41">
        <v>5000</v>
      </c>
      <c r="J28" s="41">
        <v>5000</v>
      </c>
    </row>
    <row r="29" spans="1:10" x14ac:dyDescent="0.25">
      <c r="A29" s="34">
        <v>229005</v>
      </c>
      <c r="B29" s="35">
        <v>41</v>
      </c>
      <c r="C29" s="36" t="s">
        <v>30</v>
      </c>
      <c r="D29" s="37">
        <v>484</v>
      </c>
      <c r="E29" s="37">
        <v>190</v>
      </c>
      <c r="F29" s="38">
        <v>220</v>
      </c>
      <c r="G29" s="39">
        <v>520</v>
      </c>
      <c r="H29" s="40">
        <v>400</v>
      </c>
      <c r="I29" s="41">
        <v>400</v>
      </c>
      <c r="J29" s="41">
        <v>400</v>
      </c>
    </row>
    <row r="30" spans="1:10" x14ac:dyDescent="0.25">
      <c r="A30" s="44"/>
      <c r="B30" s="45"/>
      <c r="C30" s="46"/>
      <c r="D30" s="47"/>
      <c r="E30" s="47"/>
      <c r="F30" s="47"/>
      <c r="G30" s="49"/>
      <c r="H30" s="50"/>
      <c r="I30" s="51"/>
      <c r="J30" s="52"/>
    </row>
    <row r="31" spans="1:10" x14ac:dyDescent="0.25">
      <c r="A31" s="65" t="s">
        <v>31</v>
      </c>
      <c r="B31" s="66"/>
      <c r="C31" s="67"/>
      <c r="D31" s="68"/>
      <c r="E31" s="68"/>
      <c r="F31" s="68"/>
      <c r="G31" s="58"/>
      <c r="H31" s="59"/>
      <c r="I31" s="60"/>
      <c r="J31" s="61"/>
    </row>
    <row r="32" spans="1:10" x14ac:dyDescent="0.25">
      <c r="A32" s="34">
        <v>243000</v>
      </c>
      <c r="B32" s="35">
        <v>41</v>
      </c>
      <c r="C32" s="42" t="s">
        <v>32</v>
      </c>
      <c r="D32" s="43">
        <v>555</v>
      </c>
      <c r="E32" s="43">
        <v>189</v>
      </c>
      <c r="F32" s="38">
        <v>180</v>
      </c>
      <c r="G32" s="39">
        <v>100</v>
      </c>
      <c r="H32" s="40">
        <v>200</v>
      </c>
      <c r="I32" s="41">
        <v>200</v>
      </c>
      <c r="J32" s="41">
        <v>200</v>
      </c>
    </row>
    <row r="33" spans="1:10" x14ac:dyDescent="0.25">
      <c r="A33" s="34">
        <v>292008</v>
      </c>
      <c r="B33" s="35">
        <v>41</v>
      </c>
      <c r="C33" s="36" t="s">
        <v>33</v>
      </c>
      <c r="D33" s="37">
        <v>252</v>
      </c>
      <c r="E33" s="37">
        <v>309</v>
      </c>
      <c r="F33" s="38">
        <v>310</v>
      </c>
      <c r="G33" s="39">
        <v>270</v>
      </c>
      <c r="H33" s="40">
        <v>300</v>
      </c>
      <c r="I33" s="41">
        <v>300</v>
      </c>
      <c r="J33" s="41">
        <v>300</v>
      </c>
    </row>
    <row r="34" spans="1:10" x14ac:dyDescent="0.25">
      <c r="A34" s="34">
        <v>292</v>
      </c>
      <c r="B34" s="35">
        <v>41</v>
      </c>
      <c r="C34" s="36" t="s">
        <v>34</v>
      </c>
      <c r="D34" s="37">
        <v>269</v>
      </c>
      <c r="E34" s="37">
        <v>187</v>
      </c>
      <c r="F34" s="38">
        <v>13300</v>
      </c>
      <c r="G34" s="39">
        <v>100</v>
      </c>
      <c r="H34" s="40">
        <v>100</v>
      </c>
      <c r="I34" s="41">
        <v>100</v>
      </c>
      <c r="J34" s="41">
        <v>100</v>
      </c>
    </row>
    <row r="35" spans="1:10" x14ac:dyDescent="0.25">
      <c r="A35" s="44"/>
      <c r="B35" s="45"/>
      <c r="C35" s="76"/>
      <c r="D35" s="77"/>
      <c r="E35" s="77"/>
      <c r="F35" s="62"/>
      <c r="G35" s="62"/>
      <c r="H35" s="50"/>
      <c r="I35" s="78"/>
      <c r="J35" s="64"/>
    </row>
    <row r="36" spans="1:10" x14ac:dyDescent="0.25">
      <c r="A36" s="79" t="s">
        <v>35</v>
      </c>
      <c r="B36" s="80"/>
      <c r="C36" s="81"/>
      <c r="D36" s="82"/>
      <c r="E36" s="82"/>
      <c r="F36" s="82"/>
      <c r="G36" s="58"/>
      <c r="H36" s="59"/>
      <c r="I36" s="83"/>
      <c r="J36" s="61"/>
    </row>
    <row r="37" spans="1:10" x14ac:dyDescent="0.25">
      <c r="A37" s="34">
        <v>312012</v>
      </c>
      <c r="B37" s="35">
        <v>111</v>
      </c>
      <c r="C37" s="36" t="s">
        <v>36</v>
      </c>
      <c r="D37" s="37">
        <v>234102</v>
      </c>
      <c r="E37" s="37">
        <v>217947</v>
      </c>
      <c r="F37" s="38">
        <v>234161</v>
      </c>
      <c r="G37" s="39">
        <v>213900</v>
      </c>
      <c r="H37" s="40">
        <v>235968</v>
      </c>
      <c r="I37" s="41">
        <v>235968</v>
      </c>
      <c r="J37" s="41">
        <v>235968</v>
      </c>
    </row>
    <row r="38" spans="1:10" x14ac:dyDescent="0.25">
      <c r="A38" s="34">
        <v>312012</v>
      </c>
      <c r="B38" s="35" t="s">
        <v>37</v>
      </c>
      <c r="C38" s="36" t="s">
        <v>38</v>
      </c>
      <c r="D38" s="37">
        <v>0</v>
      </c>
      <c r="E38" s="37">
        <v>7500</v>
      </c>
      <c r="F38" s="38">
        <v>0</v>
      </c>
      <c r="G38" s="39">
        <v>0</v>
      </c>
      <c r="H38" s="40">
        <v>0</v>
      </c>
      <c r="I38" s="41">
        <v>0</v>
      </c>
      <c r="J38" s="41">
        <v>0</v>
      </c>
    </row>
    <row r="39" spans="1:10" x14ac:dyDescent="0.25">
      <c r="A39" s="34">
        <v>312012</v>
      </c>
      <c r="B39" s="35">
        <v>111</v>
      </c>
      <c r="C39" s="36" t="s">
        <v>39</v>
      </c>
      <c r="D39" s="37">
        <v>3828</v>
      </c>
      <c r="E39" s="37">
        <v>3905</v>
      </c>
      <c r="F39" s="38">
        <v>4001</v>
      </c>
      <c r="G39" s="39">
        <v>3830</v>
      </c>
      <c r="H39" s="40">
        <v>4000</v>
      </c>
      <c r="I39" s="41">
        <v>4000</v>
      </c>
      <c r="J39" s="41">
        <v>4000</v>
      </c>
    </row>
    <row r="40" spans="1:10" x14ac:dyDescent="0.25">
      <c r="A40" s="34">
        <v>312012</v>
      </c>
      <c r="B40" s="35">
        <v>111</v>
      </c>
      <c r="C40" s="36" t="s">
        <v>40</v>
      </c>
      <c r="D40" s="37">
        <v>176</v>
      </c>
      <c r="E40" s="37">
        <v>156</v>
      </c>
      <c r="F40" s="38">
        <v>161</v>
      </c>
      <c r="G40" s="39">
        <v>180</v>
      </c>
      <c r="H40" s="40">
        <v>160</v>
      </c>
      <c r="I40" s="41">
        <v>160</v>
      </c>
      <c r="J40" s="41">
        <v>160</v>
      </c>
    </row>
    <row r="41" spans="1:10" x14ac:dyDescent="0.25">
      <c r="A41" s="34">
        <v>312001</v>
      </c>
      <c r="B41" s="35" t="s">
        <v>41</v>
      </c>
      <c r="C41" s="36" t="s">
        <v>42</v>
      </c>
      <c r="D41" s="37">
        <v>0</v>
      </c>
      <c r="E41" s="37">
        <v>1300</v>
      </c>
      <c r="F41" s="38">
        <v>6000</v>
      </c>
      <c r="G41" s="39">
        <v>500</v>
      </c>
      <c r="H41" s="40">
        <v>16600</v>
      </c>
      <c r="I41" s="41">
        <v>1000</v>
      </c>
      <c r="J41" s="41">
        <v>1000</v>
      </c>
    </row>
    <row r="42" spans="1:10" x14ac:dyDescent="0.25">
      <c r="A42" s="34">
        <v>312001</v>
      </c>
      <c r="B42" s="35" t="s">
        <v>43</v>
      </c>
      <c r="C42" s="36" t="s">
        <v>44</v>
      </c>
      <c r="D42" s="37">
        <v>0</v>
      </c>
      <c r="E42" s="37">
        <v>229</v>
      </c>
      <c r="F42" s="38">
        <v>0</v>
      </c>
      <c r="G42" s="39">
        <v>0</v>
      </c>
      <c r="H42" s="40">
        <v>2920</v>
      </c>
      <c r="I42" s="41">
        <v>200</v>
      </c>
      <c r="J42" s="41">
        <v>200</v>
      </c>
    </row>
    <row r="43" spans="1:10" x14ac:dyDescent="0.25">
      <c r="A43" s="34">
        <v>312012</v>
      </c>
      <c r="B43" s="35">
        <v>111</v>
      </c>
      <c r="C43" s="36" t="s">
        <v>45</v>
      </c>
      <c r="D43" s="37">
        <v>553</v>
      </c>
      <c r="E43" s="37">
        <v>550</v>
      </c>
      <c r="F43" s="38">
        <v>567</v>
      </c>
      <c r="G43" s="39">
        <v>560</v>
      </c>
      <c r="H43" s="40">
        <v>560</v>
      </c>
      <c r="I43" s="41">
        <v>570</v>
      </c>
      <c r="J43" s="41">
        <v>570</v>
      </c>
    </row>
    <row r="44" spans="1:10" ht="16.5" customHeight="1" x14ac:dyDescent="0.25">
      <c r="A44" s="34">
        <v>312001</v>
      </c>
      <c r="B44" s="35">
        <v>111</v>
      </c>
      <c r="C44" s="36" t="s">
        <v>46</v>
      </c>
      <c r="D44" s="37">
        <v>539</v>
      </c>
      <c r="E44" s="37">
        <v>958</v>
      </c>
      <c r="F44" s="73">
        <v>1100</v>
      </c>
      <c r="G44" s="39">
        <v>1000</v>
      </c>
      <c r="H44" s="40">
        <v>900</v>
      </c>
      <c r="I44" s="41">
        <v>500</v>
      </c>
      <c r="J44" s="41">
        <v>500</v>
      </c>
    </row>
    <row r="45" spans="1:10" x14ac:dyDescent="0.25">
      <c r="A45" s="34">
        <v>312012</v>
      </c>
      <c r="B45" s="35">
        <v>111</v>
      </c>
      <c r="C45" s="36" t="s">
        <v>47</v>
      </c>
      <c r="D45" s="37">
        <v>3161</v>
      </c>
      <c r="E45" s="37">
        <v>2658</v>
      </c>
      <c r="F45" s="73">
        <v>2441</v>
      </c>
      <c r="G45" s="39">
        <v>3300</v>
      </c>
      <c r="H45" s="40">
        <v>2441</v>
      </c>
      <c r="I45" s="41">
        <v>2441</v>
      </c>
      <c r="J45" s="41">
        <v>2441</v>
      </c>
    </row>
    <row r="46" spans="1:10" x14ac:dyDescent="0.25">
      <c r="A46" s="34">
        <v>312001</v>
      </c>
      <c r="B46" s="35">
        <v>111</v>
      </c>
      <c r="C46" s="36" t="s">
        <v>48</v>
      </c>
      <c r="D46" s="37">
        <v>886</v>
      </c>
      <c r="E46" s="37">
        <v>2045</v>
      </c>
      <c r="F46" s="73">
        <v>414</v>
      </c>
      <c r="G46" s="39">
        <v>0</v>
      </c>
      <c r="H46" s="40">
        <v>1000</v>
      </c>
      <c r="I46" s="41">
        <v>0</v>
      </c>
      <c r="J46" s="41">
        <v>1000</v>
      </c>
    </row>
    <row r="47" spans="1:10" x14ac:dyDescent="0.25">
      <c r="A47" s="34">
        <v>312012</v>
      </c>
      <c r="B47" s="35">
        <v>111</v>
      </c>
      <c r="C47" s="36" t="s">
        <v>49</v>
      </c>
      <c r="D47" s="37">
        <v>2181</v>
      </c>
      <c r="E47" s="37">
        <v>0</v>
      </c>
      <c r="F47" s="73">
        <v>0</v>
      </c>
      <c r="G47" s="39">
        <v>0</v>
      </c>
      <c r="H47" s="40">
        <v>0</v>
      </c>
      <c r="I47" s="41">
        <v>0</v>
      </c>
      <c r="J47" s="41">
        <v>0</v>
      </c>
    </row>
    <row r="48" spans="1:10" x14ac:dyDescent="0.25">
      <c r="A48" s="34">
        <v>312012</v>
      </c>
      <c r="B48" s="35">
        <v>111</v>
      </c>
      <c r="C48" s="36" t="s">
        <v>50</v>
      </c>
      <c r="D48" s="37">
        <v>0</v>
      </c>
      <c r="E48" s="37">
        <v>40</v>
      </c>
      <c r="F48" s="73">
        <v>0</v>
      </c>
      <c r="G48" s="39">
        <v>40</v>
      </c>
      <c r="H48" s="40">
        <v>40</v>
      </c>
      <c r="I48" s="41">
        <v>40</v>
      </c>
      <c r="J48" s="41">
        <v>40</v>
      </c>
    </row>
    <row r="49" spans="1:10" x14ac:dyDescent="0.25">
      <c r="A49" s="34">
        <v>312012</v>
      </c>
      <c r="B49" s="35">
        <v>111</v>
      </c>
      <c r="C49" s="36" t="s">
        <v>51</v>
      </c>
      <c r="D49" s="37">
        <v>134400</v>
      </c>
      <c r="E49" s="37">
        <v>0</v>
      </c>
      <c r="F49" s="73">
        <v>0</v>
      </c>
      <c r="G49" s="39">
        <v>0</v>
      </c>
      <c r="H49" s="40">
        <v>0</v>
      </c>
      <c r="I49" s="41">
        <v>0</v>
      </c>
      <c r="J49" s="41">
        <v>0</v>
      </c>
    </row>
    <row r="50" spans="1:10" x14ac:dyDescent="0.25">
      <c r="A50" s="34">
        <v>311</v>
      </c>
      <c r="B50" s="35">
        <v>72</v>
      </c>
      <c r="C50" s="36" t="s">
        <v>52</v>
      </c>
      <c r="D50" s="37">
        <v>2000</v>
      </c>
      <c r="E50" s="37">
        <v>0</v>
      </c>
      <c r="F50" s="73">
        <v>0</v>
      </c>
      <c r="G50" s="39">
        <v>0</v>
      </c>
      <c r="H50" s="40">
        <v>0</v>
      </c>
      <c r="I50" s="41">
        <v>0</v>
      </c>
      <c r="J50" s="41">
        <v>0</v>
      </c>
    </row>
    <row r="51" spans="1:10" x14ac:dyDescent="0.25">
      <c r="A51" s="84" t="s">
        <v>53</v>
      </c>
      <c r="B51" s="85"/>
      <c r="C51" s="86"/>
      <c r="D51" s="87">
        <f t="shared" ref="D51:J51" si="0">SUM(D6:D50)</f>
        <v>1377351</v>
      </c>
      <c r="E51" s="87">
        <f t="shared" si="0"/>
        <v>1305227</v>
      </c>
      <c r="F51" s="88">
        <f t="shared" si="0"/>
        <v>1359439</v>
      </c>
      <c r="G51" s="88">
        <f t="shared" si="0"/>
        <v>1302440</v>
      </c>
      <c r="H51" s="88">
        <f t="shared" si="0"/>
        <v>1411314</v>
      </c>
      <c r="I51" s="87">
        <f t="shared" si="0"/>
        <v>1387289</v>
      </c>
      <c r="J51" s="87">
        <f t="shared" si="0"/>
        <v>1388209</v>
      </c>
    </row>
    <row r="52" spans="1:10" x14ac:dyDescent="0.25">
      <c r="A52" s="44"/>
      <c r="B52" s="45"/>
      <c r="C52" s="46"/>
      <c r="D52" s="47"/>
      <c r="E52" s="47"/>
      <c r="F52" s="47"/>
      <c r="G52" s="49"/>
      <c r="H52" s="50"/>
      <c r="I52" s="51"/>
      <c r="J52" s="89"/>
    </row>
    <row r="53" spans="1:10" ht="23.25" x14ac:dyDescent="0.25">
      <c r="A53" s="90"/>
      <c r="B53" s="91" t="s">
        <v>1</v>
      </c>
      <c r="C53" s="92" t="s">
        <v>54</v>
      </c>
      <c r="D53" s="15" t="s">
        <v>3</v>
      </c>
      <c r="E53" s="15" t="s">
        <v>3</v>
      </c>
      <c r="F53" s="16" t="s">
        <v>4</v>
      </c>
      <c r="G53" s="17" t="s">
        <v>5</v>
      </c>
      <c r="H53" s="93" t="s">
        <v>397</v>
      </c>
      <c r="I53" s="17" t="s">
        <v>6</v>
      </c>
      <c r="J53" s="17" t="s">
        <v>55</v>
      </c>
    </row>
    <row r="54" spans="1:10" x14ac:dyDescent="0.25">
      <c r="A54" s="19" t="s">
        <v>7</v>
      </c>
      <c r="B54" s="19" t="s">
        <v>8</v>
      </c>
      <c r="C54" s="20"/>
      <c r="D54" s="21">
        <v>2013</v>
      </c>
      <c r="E54" s="21">
        <v>2014</v>
      </c>
      <c r="F54" s="22">
        <v>2015</v>
      </c>
      <c r="G54" s="23">
        <v>2015</v>
      </c>
      <c r="H54" s="94">
        <v>2016</v>
      </c>
      <c r="I54" s="25">
        <v>2017</v>
      </c>
      <c r="J54" s="25">
        <v>2018</v>
      </c>
    </row>
    <row r="55" spans="1:10" x14ac:dyDescent="0.25">
      <c r="A55" s="95">
        <v>231</v>
      </c>
      <c r="B55" s="96">
        <v>43</v>
      </c>
      <c r="C55" s="97" t="s">
        <v>56</v>
      </c>
      <c r="D55" s="98">
        <v>0</v>
      </c>
      <c r="E55" s="98">
        <v>0</v>
      </c>
      <c r="F55" s="99">
        <v>4000</v>
      </c>
      <c r="G55" s="100">
        <v>0</v>
      </c>
      <c r="H55" s="101">
        <v>0</v>
      </c>
      <c r="I55" s="100">
        <v>0</v>
      </c>
      <c r="J55" s="100">
        <v>0</v>
      </c>
    </row>
    <row r="56" spans="1:10" x14ac:dyDescent="0.25">
      <c r="A56" s="34">
        <v>233001</v>
      </c>
      <c r="B56" s="35">
        <v>43</v>
      </c>
      <c r="C56" s="36" t="s">
        <v>57</v>
      </c>
      <c r="D56" s="102">
        <v>1538</v>
      </c>
      <c r="E56" s="102">
        <v>0</v>
      </c>
      <c r="F56" s="38">
        <v>1258</v>
      </c>
      <c r="G56" s="39">
        <v>1000</v>
      </c>
      <c r="H56" s="40">
        <v>0</v>
      </c>
      <c r="I56" s="41">
        <v>0</v>
      </c>
      <c r="J56" s="41">
        <v>0</v>
      </c>
    </row>
    <row r="57" spans="1:10" x14ac:dyDescent="0.25">
      <c r="A57" s="34">
        <v>321001</v>
      </c>
      <c r="B57" s="35" t="s">
        <v>58</v>
      </c>
      <c r="C57" s="36" t="s">
        <v>59</v>
      </c>
      <c r="D57" s="102">
        <v>0</v>
      </c>
      <c r="E57" s="102">
        <v>0</v>
      </c>
      <c r="F57" s="38">
        <v>1085050</v>
      </c>
      <c r="G57" s="39">
        <v>1085050</v>
      </c>
      <c r="H57" s="40">
        <v>0</v>
      </c>
      <c r="I57" s="41">
        <v>0</v>
      </c>
      <c r="J57" s="41">
        <v>0</v>
      </c>
    </row>
    <row r="58" spans="1:10" ht="24.75" x14ac:dyDescent="0.25">
      <c r="A58" s="34">
        <v>321001</v>
      </c>
      <c r="B58" s="35" t="s">
        <v>58</v>
      </c>
      <c r="C58" s="36" t="s">
        <v>60</v>
      </c>
      <c r="D58" s="102">
        <v>0</v>
      </c>
      <c r="E58" s="102">
        <v>0</v>
      </c>
      <c r="F58" s="38">
        <v>0</v>
      </c>
      <c r="G58" s="39">
        <v>0</v>
      </c>
      <c r="H58" s="40">
        <v>304900</v>
      </c>
      <c r="I58" s="41">
        <v>0</v>
      </c>
      <c r="J58" s="41">
        <v>0</v>
      </c>
    </row>
    <row r="59" spans="1:10" x14ac:dyDescent="0.25">
      <c r="A59" s="34">
        <v>322001</v>
      </c>
      <c r="B59" s="35">
        <v>45</v>
      </c>
      <c r="C59" s="103" t="s">
        <v>61</v>
      </c>
      <c r="D59" s="102">
        <v>0</v>
      </c>
      <c r="E59" s="102">
        <v>0</v>
      </c>
      <c r="F59" s="38">
        <v>0</v>
      </c>
      <c r="G59" s="39">
        <v>75000</v>
      </c>
      <c r="H59" s="40">
        <v>0</v>
      </c>
      <c r="I59" s="41">
        <v>0</v>
      </c>
      <c r="J59" s="41">
        <v>0</v>
      </c>
    </row>
    <row r="60" spans="1:10" x14ac:dyDescent="0.25">
      <c r="A60" s="34">
        <v>322001</v>
      </c>
      <c r="B60" s="35">
        <v>45</v>
      </c>
      <c r="C60" s="36" t="s">
        <v>62</v>
      </c>
      <c r="D60" s="102">
        <v>0</v>
      </c>
      <c r="E60" s="102">
        <v>0</v>
      </c>
      <c r="F60" s="38">
        <v>0</v>
      </c>
      <c r="G60" s="39">
        <v>0</v>
      </c>
      <c r="H60" s="40">
        <v>50000</v>
      </c>
      <c r="I60" s="41">
        <v>0</v>
      </c>
      <c r="J60" s="41">
        <v>0</v>
      </c>
    </row>
    <row r="61" spans="1:10" x14ac:dyDescent="0.25">
      <c r="A61" s="34">
        <v>322001</v>
      </c>
      <c r="B61" s="35">
        <v>111</v>
      </c>
      <c r="C61" s="36" t="s">
        <v>63</v>
      </c>
      <c r="D61" s="102">
        <v>410020</v>
      </c>
      <c r="E61" s="102">
        <v>0</v>
      </c>
      <c r="F61" s="38">
        <v>0</v>
      </c>
      <c r="G61" s="39">
        <v>0</v>
      </c>
      <c r="H61" s="40">
        <v>0</v>
      </c>
      <c r="I61" s="41">
        <v>0</v>
      </c>
      <c r="J61" s="41">
        <v>0</v>
      </c>
    </row>
    <row r="62" spans="1:10" x14ac:dyDescent="0.25">
      <c r="A62" s="34">
        <v>322001</v>
      </c>
      <c r="B62" s="35">
        <v>111</v>
      </c>
      <c r="C62" s="36" t="s">
        <v>64</v>
      </c>
      <c r="D62" s="104">
        <v>18750</v>
      </c>
      <c r="E62" s="104">
        <v>0</v>
      </c>
      <c r="F62" s="75">
        <v>0</v>
      </c>
      <c r="G62" s="105">
        <v>0</v>
      </c>
      <c r="H62" s="106">
        <v>0</v>
      </c>
      <c r="I62" s="41">
        <v>0</v>
      </c>
      <c r="J62" s="41">
        <v>0</v>
      </c>
    </row>
    <row r="63" spans="1:10" x14ac:dyDescent="0.25">
      <c r="A63" s="84" t="s">
        <v>65</v>
      </c>
      <c r="B63" s="85"/>
      <c r="C63" s="86"/>
      <c r="D63" s="87">
        <f t="shared" ref="D63:J63" si="1">SUM(D56:D62)</f>
        <v>430308</v>
      </c>
      <c r="E63" s="87">
        <f t="shared" si="1"/>
        <v>0</v>
      </c>
      <c r="F63" s="88">
        <f>SUM(F56:F62)+F55</f>
        <v>1090308</v>
      </c>
      <c r="G63" s="88">
        <f t="shared" si="1"/>
        <v>1161050</v>
      </c>
      <c r="H63" s="88">
        <f t="shared" si="1"/>
        <v>354900</v>
      </c>
      <c r="I63" s="87">
        <f t="shared" si="1"/>
        <v>0</v>
      </c>
      <c r="J63" s="87">
        <f t="shared" si="1"/>
        <v>0</v>
      </c>
    </row>
    <row r="64" spans="1:10" x14ac:dyDescent="0.25">
      <c r="A64" s="107"/>
      <c r="B64" s="108"/>
      <c r="C64" s="109"/>
      <c r="D64" s="110"/>
      <c r="E64" s="110"/>
      <c r="F64" s="110"/>
      <c r="G64" s="111"/>
      <c r="H64" s="112"/>
      <c r="I64" s="51"/>
      <c r="J64" s="89"/>
    </row>
    <row r="65" spans="1:10" ht="23.25" x14ac:dyDescent="0.25">
      <c r="A65" s="90"/>
      <c r="B65" s="91" t="s">
        <v>1</v>
      </c>
      <c r="C65" s="92" t="s">
        <v>66</v>
      </c>
      <c r="D65" s="15" t="s">
        <v>3</v>
      </c>
      <c r="E65" s="15" t="s">
        <v>3</v>
      </c>
      <c r="F65" s="16" t="s">
        <v>4</v>
      </c>
      <c r="G65" s="17" t="s">
        <v>5</v>
      </c>
      <c r="H65" s="93" t="s">
        <v>397</v>
      </c>
      <c r="I65" s="17" t="s">
        <v>6</v>
      </c>
      <c r="J65" s="17" t="s">
        <v>6</v>
      </c>
    </row>
    <row r="66" spans="1:10" x14ac:dyDescent="0.25">
      <c r="A66" s="19" t="s">
        <v>7</v>
      </c>
      <c r="B66" s="19" t="s">
        <v>8</v>
      </c>
      <c r="C66" s="20"/>
      <c r="D66" s="21">
        <v>2013</v>
      </c>
      <c r="E66" s="21">
        <v>2014</v>
      </c>
      <c r="F66" s="22">
        <v>2015</v>
      </c>
      <c r="G66" s="23">
        <v>2015</v>
      </c>
      <c r="H66" s="94">
        <v>2016</v>
      </c>
      <c r="I66" s="25">
        <v>2017</v>
      </c>
      <c r="J66" s="25">
        <v>2018</v>
      </c>
    </row>
    <row r="67" spans="1:10" x14ac:dyDescent="0.25">
      <c r="A67" s="113">
        <v>453000</v>
      </c>
      <c r="B67" s="114">
        <v>41</v>
      </c>
      <c r="C67" s="115" t="s">
        <v>67</v>
      </c>
      <c r="D67" s="116">
        <v>102846</v>
      </c>
      <c r="E67" s="116">
        <v>0</v>
      </c>
      <c r="F67" s="75">
        <v>90000</v>
      </c>
      <c r="G67" s="105">
        <v>140000</v>
      </c>
      <c r="H67" s="106">
        <v>5608</v>
      </c>
      <c r="I67" s="117">
        <v>0</v>
      </c>
      <c r="J67" s="117">
        <v>0</v>
      </c>
    </row>
    <row r="68" spans="1:10" x14ac:dyDescent="0.25">
      <c r="A68" s="113">
        <v>453</v>
      </c>
      <c r="B68" s="114" t="s">
        <v>68</v>
      </c>
      <c r="C68" s="115" t="s">
        <v>69</v>
      </c>
      <c r="D68" s="116">
        <v>0</v>
      </c>
      <c r="E68" s="116">
        <v>0</v>
      </c>
      <c r="F68" s="75">
        <v>7957</v>
      </c>
      <c r="G68" s="105">
        <v>0</v>
      </c>
      <c r="H68" s="106">
        <v>0</v>
      </c>
      <c r="I68" s="117">
        <v>0</v>
      </c>
      <c r="J68" s="117">
        <v>0</v>
      </c>
    </row>
    <row r="69" spans="1:10" x14ac:dyDescent="0.25">
      <c r="A69" s="34">
        <v>454001</v>
      </c>
      <c r="B69" s="35">
        <v>41</v>
      </c>
      <c r="C69" s="36" t="s">
        <v>70</v>
      </c>
      <c r="D69" s="102">
        <v>201979</v>
      </c>
      <c r="E69" s="102">
        <v>0</v>
      </c>
      <c r="F69" s="73">
        <v>93170</v>
      </c>
      <c r="G69" s="39">
        <v>66840</v>
      </c>
      <c r="H69" s="40"/>
      <c r="I69" s="117">
        <v>0</v>
      </c>
      <c r="J69" s="117">
        <v>0</v>
      </c>
    </row>
    <row r="70" spans="1:10" x14ac:dyDescent="0.25">
      <c r="A70" s="34">
        <v>513002</v>
      </c>
      <c r="B70" s="35">
        <v>111</v>
      </c>
      <c r="C70" s="36" t="s">
        <v>71</v>
      </c>
      <c r="D70" s="102">
        <v>867313</v>
      </c>
      <c r="E70" s="102">
        <v>0</v>
      </c>
      <c r="F70" s="73">
        <v>0</v>
      </c>
      <c r="G70" s="39">
        <v>0</v>
      </c>
      <c r="H70" s="40">
        <v>0</v>
      </c>
      <c r="I70" s="117">
        <v>0</v>
      </c>
      <c r="J70" s="117">
        <v>0</v>
      </c>
    </row>
    <row r="71" spans="1:10" x14ac:dyDescent="0.25">
      <c r="A71" s="34">
        <v>513001</v>
      </c>
      <c r="B71" s="35">
        <v>52</v>
      </c>
      <c r="C71" s="36" t="s">
        <v>72</v>
      </c>
      <c r="D71" s="102">
        <v>0</v>
      </c>
      <c r="E71" s="102">
        <v>0</v>
      </c>
      <c r="F71" s="73">
        <v>150000</v>
      </c>
      <c r="G71" s="39">
        <v>0</v>
      </c>
      <c r="H71" s="40">
        <v>0</v>
      </c>
      <c r="I71" s="117">
        <v>0</v>
      </c>
      <c r="J71" s="117">
        <v>0</v>
      </c>
    </row>
    <row r="72" spans="1:10" x14ac:dyDescent="0.25">
      <c r="A72" s="84" t="s">
        <v>73</v>
      </c>
      <c r="B72" s="85"/>
      <c r="C72" s="86"/>
      <c r="D72" s="87">
        <f>SUM(D67:D70)</f>
        <v>1172138</v>
      </c>
      <c r="E72" s="87">
        <f>SUM(E67:E70)</f>
        <v>0</v>
      </c>
      <c r="F72" s="88">
        <f>SUM(F67:F70)+F71</f>
        <v>341127</v>
      </c>
      <c r="G72" s="88">
        <f>SUM(G67:G70)+G71</f>
        <v>206840</v>
      </c>
      <c r="H72" s="88">
        <f>SUM(H67:H70)+H71</f>
        <v>5608</v>
      </c>
      <c r="I72" s="87">
        <f>SUM(I67:I70)</f>
        <v>0</v>
      </c>
      <c r="J72" s="87">
        <f>SUM(J67:J70)</f>
        <v>0</v>
      </c>
    </row>
    <row r="73" spans="1:10" x14ac:dyDescent="0.25">
      <c r="A73" s="118"/>
      <c r="B73" s="119"/>
      <c r="C73" s="120"/>
      <c r="D73" s="121"/>
      <c r="E73" s="121"/>
      <c r="F73" s="121"/>
      <c r="G73" s="121"/>
      <c r="H73" s="122"/>
      <c r="I73" s="123"/>
      <c r="J73" s="123"/>
    </row>
    <row r="74" spans="1:10" x14ac:dyDescent="0.25">
      <c r="A74" s="434" t="s">
        <v>74</v>
      </c>
      <c r="B74" s="435"/>
      <c r="C74" s="434"/>
      <c r="D74" s="124">
        <f t="shared" ref="D74:J74" si="2">SUM(D51)</f>
        <v>1377351</v>
      </c>
      <c r="E74" s="124">
        <f t="shared" si="2"/>
        <v>1305227</v>
      </c>
      <c r="F74" s="125">
        <f t="shared" si="2"/>
        <v>1359439</v>
      </c>
      <c r="G74" s="125">
        <f t="shared" si="2"/>
        <v>1302440</v>
      </c>
      <c r="H74" s="126">
        <f t="shared" si="2"/>
        <v>1411314</v>
      </c>
      <c r="I74" s="124">
        <f t="shared" si="2"/>
        <v>1387289</v>
      </c>
      <c r="J74" s="124">
        <f t="shared" si="2"/>
        <v>1388209</v>
      </c>
    </row>
    <row r="75" spans="1:10" x14ac:dyDescent="0.25">
      <c r="A75" s="127" t="s">
        <v>75</v>
      </c>
      <c r="B75" s="128"/>
      <c r="C75" s="129"/>
      <c r="D75" s="124">
        <f t="shared" ref="D75:J75" si="3">SUM(D63)</f>
        <v>430308</v>
      </c>
      <c r="E75" s="124">
        <f t="shared" si="3"/>
        <v>0</v>
      </c>
      <c r="F75" s="125">
        <f t="shared" si="3"/>
        <v>1090308</v>
      </c>
      <c r="G75" s="125">
        <f t="shared" si="3"/>
        <v>1161050</v>
      </c>
      <c r="H75" s="126">
        <f t="shared" si="3"/>
        <v>354900</v>
      </c>
      <c r="I75" s="130">
        <f t="shared" si="3"/>
        <v>0</v>
      </c>
      <c r="J75" s="130">
        <f t="shared" si="3"/>
        <v>0</v>
      </c>
    </row>
    <row r="76" spans="1:10" x14ac:dyDescent="0.25">
      <c r="A76" s="127" t="s">
        <v>76</v>
      </c>
      <c r="B76" s="128"/>
      <c r="C76" s="129"/>
      <c r="D76" s="124">
        <f t="shared" ref="D76:J76" si="4">SUM(D72)</f>
        <v>1172138</v>
      </c>
      <c r="E76" s="124">
        <f t="shared" si="4"/>
        <v>0</v>
      </c>
      <c r="F76" s="125">
        <f t="shared" si="4"/>
        <v>341127</v>
      </c>
      <c r="G76" s="125">
        <f t="shared" si="4"/>
        <v>206840</v>
      </c>
      <c r="H76" s="126">
        <f t="shared" si="4"/>
        <v>5608</v>
      </c>
      <c r="I76" s="124">
        <f t="shared" si="4"/>
        <v>0</v>
      </c>
      <c r="J76" s="124">
        <f t="shared" si="4"/>
        <v>0</v>
      </c>
    </row>
    <row r="77" spans="1:10" x14ac:dyDescent="0.25">
      <c r="A77" s="131" t="s">
        <v>77</v>
      </c>
      <c r="B77" s="132"/>
      <c r="C77" s="133"/>
      <c r="D77" s="134">
        <f t="shared" ref="D77:E77" si="5">SUM(D74:D76)</f>
        <v>2979797</v>
      </c>
      <c r="E77" s="134">
        <f t="shared" si="5"/>
        <v>1305227</v>
      </c>
      <c r="F77" s="135">
        <f>SUM(F74:F76)</f>
        <v>2790874</v>
      </c>
      <c r="G77" s="135">
        <f>SUM(G74:G76)</f>
        <v>2670330</v>
      </c>
      <c r="H77" s="135">
        <f>SUM(H74:H76)</f>
        <v>1771822</v>
      </c>
      <c r="I77" s="134">
        <f t="shared" ref="I77:J77" si="6">SUM(I74:I76)</f>
        <v>1387289</v>
      </c>
      <c r="J77" s="134">
        <f t="shared" si="6"/>
        <v>1388209</v>
      </c>
    </row>
    <row r="78" spans="1:10" x14ac:dyDescent="0.25">
      <c r="A78" s="136"/>
      <c r="B78" s="137"/>
      <c r="C78" s="138"/>
      <c r="D78" s="139"/>
      <c r="E78" s="139"/>
      <c r="F78" s="139"/>
      <c r="G78" s="140"/>
      <c r="H78" s="141"/>
      <c r="I78" s="142"/>
      <c r="J78" s="143"/>
    </row>
    <row r="79" spans="1:10" x14ac:dyDescent="0.25">
      <c r="A79" s="436" t="s">
        <v>78</v>
      </c>
      <c r="B79" s="437"/>
      <c r="C79" s="436"/>
      <c r="D79" s="144">
        <v>4222</v>
      </c>
      <c r="E79" s="144">
        <v>8361</v>
      </c>
      <c r="F79" s="145">
        <v>9692</v>
      </c>
      <c r="G79" s="146">
        <v>6000</v>
      </c>
      <c r="H79" s="147">
        <v>1100</v>
      </c>
      <c r="I79" s="148">
        <v>1100</v>
      </c>
      <c r="J79" s="148">
        <v>1100</v>
      </c>
    </row>
    <row r="80" spans="1:10" x14ac:dyDescent="0.25">
      <c r="A80" s="149" t="s">
        <v>79</v>
      </c>
      <c r="B80" s="150"/>
      <c r="C80" s="151"/>
      <c r="D80" s="152">
        <f t="shared" ref="D80:E80" si="7">SUM(D77+D79)</f>
        <v>2984019</v>
      </c>
      <c r="E80" s="152">
        <f t="shared" si="7"/>
        <v>1313588</v>
      </c>
      <c r="F80" s="153">
        <f>SUM(F77+F79)</f>
        <v>2800566</v>
      </c>
      <c r="G80" s="153">
        <f>SUM(G77+G79)</f>
        <v>2676330</v>
      </c>
      <c r="H80" s="153">
        <f>SUM(H77+H79)</f>
        <v>1772922</v>
      </c>
      <c r="I80" s="152">
        <f t="shared" ref="I80" si="8">SUM(I77+I79)</f>
        <v>1388389</v>
      </c>
      <c r="J80" s="153">
        <f>SUM(J77+J79)</f>
        <v>1389309</v>
      </c>
    </row>
    <row r="81" spans="1:10" x14ac:dyDescent="0.25">
      <c r="A81" s="154"/>
      <c r="B81" s="155"/>
      <c r="C81" s="156"/>
      <c r="D81" s="157"/>
      <c r="E81" s="157"/>
      <c r="F81" s="157"/>
      <c r="G81" s="49"/>
      <c r="H81" s="50"/>
      <c r="I81" s="89"/>
      <c r="J81" s="89"/>
    </row>
    <row r="82" spans="1:10" ht="23.25" x14ac:dyDescent="0.25">
      <c r="A82" s="90"/>
      <c r="B82" s="91" t="s">
        <v>1</v>
      </c>
      <c r="C82" s="92" t="s">
        <v>80</v>
      </c>
      <c r="D82" s="15" t="s">
        <v>3</v>
      </c>
      <c r="E82" s="15" t="s">
        <v>3</v>
      </c>
      <c r="F82" s="16" t="s">
        <v>4</v>
      </c>
      <c r="G82" s="17" t="s">
        <v>5</v>
      </c>
      <c r="H82" s="93" t="s">
        <v>397</v>
      </c>
      <c r="I82" s="17" t="s">
        <v>6</v>
      </c>
      <c r="J82" s="17" t="s">
        <v>55</v>
      </c>
    </row>
    <row r="83" spans="1:10" x14ac:dyDescent="0.25">
      <c r="A83" s="19" t="s">
        <v>7</v>
      </c>
      <c r="B83" s="19" t="s">
        <v>8</v>
      </c>
      <c r="C83" s="20"/>
      <c r="D83" s="21">
        <v>2013</v>
      </c>
      <c r="E83" s="21">
        <v>2014</v>
      </c>
      <c r="F83" s="22">
        <v>2015</v>
      </c>
      <c r="G83" s="23">
        <v>2015</v>
      </c>
      <c r="H83" s="94">
        <v>2016</v>
      </c>
      <c r="I83" s="25">
        <v>2017</v>
      </c>
      <c r="J83" s="25">
        <v>2018</v>
      </c>
    </row>
    <row r="84" spans="1:10" x14ac:dyDescent="0.25">
      <c r="A84" s="158" t="s">
        <v>81</v>
      </c>
      <c r="B84" s="159"/>
      <c r="C84" s="160" t="s">
        <v>82</v>
      </c>
      <c r="D84" s="161"/>
      <c r="E84" s="161"/>
      <c r="F84" s="162"/>
      <c r="G84" s="111"/>
      <c r="H84" s="163"/>
      <c r="I84" s="89"/>
      <c r="J84" s="164"/>
    </row>
    <row r="85" spans="1:10" x14ac:dyDescent="0.25">
      <c r="A85" s="34">
        <v>610</v>
      </c>
      <c r="B85" s="35">
        <v>41</v>
      </c>
      <c r="C85" s="42" t="s">
        <v>83</v>
      </c>
      <c r="D85" s="43">
        <v>159906</v>
      </c>
      <c r="E85" s="43">
        <v>173059</v>
      </c>
      <c r="F85" s="38">
        <v>195000</v>
      </c>
      <c r="G85" s="39">
        <v>195000</v>
      </c>
      <c r="H85" s="40">
        <v>205300</v>
      </c>
      <c r="I85" s="41">
        <v>213000</v>
      </c>
      <c r="J85" s="41">
        <v>221500</v>
      </c>
    </row>
    <row r="86" spans="1:10" x14ac:dyDescent="0.25">
      <c r="A86" s="34">
        <v>620</v>
      </c>
      <c r="B86" s="35">
        <v>41</v>
      </c>
      <c r="C86" s="36" t="s">
        <v>84</v>
      </c>
      <c r="D86" s="37">
        <v>60340</v>
      </c>
      <c r="E86" s="37">
        <v>61123</v>
      </c>
      <c r="F86" s="38">
        <v>68200</v>
      </c>
      <c r="G86" s="39">
        <v>68200</v>
      </c>
      <c r="H86" s="40">
        <v>71900</v>
      </c>
      <c r="I86" s="41">
        <v>74600</v>
      </c>
      <c r="J86" s="41">
        <v>77570</v>
      </c>
    </row>
    <row r="87" spans="1:10" x14ac:dyDescent="0.25">
      <c r="A87" s="34">
        <v>631001</v>
      </c>
      <c r="B87" s="35">
        <v>41</v>
      </c>
      <c r="C87" s="36" t="s">
        <v>85</v>
      </c>
      <c r="D87" s="37">
        <v>210</v>
      </c>
      <c r="E87" s="37">
        <v>144</v>
      </c>
      <c r="F87" s="38">
        <v>207</v>
      </c>
      <c r="G87" s="39">
        <v>200</v>
      </c>
      <c r="H87" s="40">
        <v>300</v>
      </c>
      <c r="I87" s="41">
        <v>200</v>
      </c>
      <c r="J87" s="41">
        <v>200</v>
      </c>
    </row>
    <row r="88" spans="1:10" x14ac:dyDescent="0.25">
      <c r="A88" s="34">
        <v>631001</v>
      </c>
      <c r="B88" s="35">
        <v>41</v>
      </c>
      <c r="C88" s="36" t="s">
        <v>86</v>
      </c>
      <c r="D88" s="37">
        <v>70</v>
      </c>
      <c r="E88" s="37">
        <v>60</v>
      </c>
      <c r="F88" s="38">
        <v>100</v>
      </c>
      <c r="G88" s="39">
        <v>100</v>
      </c>
      <c r="H88" s="40">
        <v>100</v>
      </c>
      <c r="I88" s="41">
        <v>100</v>
      </c>
      <c r="J88" s="41">
        <v>100</v>
      </c>
    </row>
    <row r="89" spans="1:10" x14ac:dyDescent="0.25">
      <c r="A89" s="34">
        <v>632001</v>
      </c>
      <c r="B89" s="35">
        <v>41</v>
      </c>
      <c r="C89" s="36" t="s">
        <v>87</v>
      </c>
      <c r="D89" s="37">
        <v>3289</v>
      </c>
      <c r="E89" s="37">
        <v>3322</v>
      </c>
      <c r="F89" s="38">
        <v>3600</v>
      </c>
      <c r="G89" s="39">
        <v>3600</v>
      </c>
      <c r="H89" s="40">
        <v>4000</v>
      </c>
      <c r="I89" s="41">
        <v>4000</v>
      </c>
      <c r="J89" s="41">
        <v>4000</v>
      </c>
    </row>
    <row r="90" spans="1:10" x14ac:dyDescent="0.25">
      <c r="A90" s="34">
        <v>632002</v>
      </c>
      <c r="B90" s="35">
        <v>41</v>
      </c>
      <c r="C90" s="36" t="s">
        <v>88</v>
      </c>
      <c r="D90" s="37">
        <v>60</v>
      </c>
      <c r="E90" s="37">
        <v>52</v>
      </c>
      <c r="F90" s="38">
        <v>60</v>
      </c>
      <c r="G90" s="39">
        <v>60</v>
      </c>
      <c r="H90" s="40">
        <v>60</v>
      </c>
      <c r="I90" s="41">
        <v>80</v>
      </c>
      <c r="J90" s="41">
        <v>80</v>
      </c>
    </row>
    <row r="91" spans="1:10" x14ac:dyDescent="0.25">
      <c r="A91" s="34">
        <v>632003</v>
      </c>
      <c r="B91" s="35">
        <v>41</v>
      </c>
      <c r="C91" s="36" t="s">
        <v>89</v>
      </c>
      <c r="D91" s="37">
        <v>6353</v>
      </c>
      <c r="E91" s="37">
        <v>6298</v>
      </c>
      <c r="F91" s="38">
        <v>6500</v>
      </c>
      <c r="G91" s="39">
        <v>6500</v>
      </c>
      <c r="H91" s="40">
        <v>6500</v>
      </c>
      <c r="I91" s="41">
        <v>6800</v>
      </c>
      <c r="J91" s="41">
        <v>6800</v>
      </c>
    </row>
    <row r="92" spans="1:10" x14ac:dyDescent="0.25">
      <c r="A92" s="34">
        <v>632004</v>
      </c>
      <c r="B92" s="35">
        <v>41</v>
      </c>
      <c r="C92" s="36" t="s">
        <v>90</v>
      </c>
      <c r="D92" s="37">
        <v>0</v>
      </c>
      <c r="E92" s="37">
        <v>0</v>
      </c>
      <c r="F92" s="38">
        <v>1900</v>
      </c>
      <c r="G92" s="39">
        <v>0</v>
      </c>
      <c r="H92" s="40">
        <v>1100</v>
      </c>
      <c r="I92" s="41">
        <v>1100</v>
      </c>
      <c r="J92" s="41">
        <v>1100</v>
      </c>
    </row>
    <row r="93" spans="1:10" x14ac:dyDescent="0.25">
      <c r="A93" s="34">
        <v>633001</v>
      </c>
      <c r="B93" s="35">
        <v>41</v>
      </c>
      <c r="C93" s="36" t="s">
        <v>91</v>
      </c>
      <c r="D93" s="37">
        <v>176</v>
      </c>
      <c r="E93" s="37">
        <v>576</v>
      </c>
      <c r="F93" s="38">
        <v>2000</v>
      </c>
      <c r="G93" s="39">
        <v>5000</v>
      </c>
      <c r="H93" s="40">
        <v>5000</v>
      </c>
      <c r="I93" s="41">
        <v>400</v>
      </c>
      <c r="J93" s="41">
        <v>5000</v>
      </c>
    </row>
    <row r="94" spans="1:10" x14ac:dyDescent="0.25">
      <c r="A94" s="34">
        <v>633002</v>
      </c>
      <c r="B94" s="35">
        <v>41</v>
      </c>
      <c r="C94" s="36" t="s">
        <v>92</v>
      </c>
      <c r="D94" s="37">
        <v>1652</v>
      </c>
      <c r="E94" s="37">
        <v>110</v>
      </c>
      <c r="F94" s="38">
        <v>1300</v>
      </c>
      <c r="G94" s="39">
        <v>700</v>
      </c>
      <c r="H94" s="40">
        <v>3500</v>
      </c>
      <c r="I94" s="41">
        <v>450</v>
      </c>
      <c r="J94" s="41">
        <v>500</v>
      </c>
    </row>
    <row r="95" spans="1:10" x14ac:dyDescent="0.25">
      <c r="A95" s="34">
        <v>633004</v>
      </c>
      <c r="B95" s="35">
        <v>41</v>
      </c>
      <c r="C95" s="36" t="s">
        <v>93</v>
      </c>
      <c r="D95" s="37">
        <v>1082</v>
      </c>
      <c r="E95" s="37">
        <v>218</v>
      </c>
      <c r="F95" s="38">
        <v>1000</v>
      </c>
      <c r="G95" s="39">
        <v>1100</v>
      </c>
      <c r="H95" s="40">
        <v>1500</v>
      </c>
      <c r="I95" s="41">
        <v>500</v>
      </c>
      <c r="J95" s="41">
        <v>500</v>
      </c>
    </row>
    <row r="96" spans="1:10" x14ac:dyDescent="0.25">
      <c r="A96" s="113">
        <v>633006</v>
      </c>
      <c r="B96" s="114">
        <v>41</v>
      </c>
      <c r="C96" s="115" t="s">
        <v>94</v>
      </c>
      <c r="D96" s="165">
        <v>4084</v>
      </c>
      <c r="E96" s="165">
        <v>4332</v>
      </c>
      <c r="F96" s="166">
        <v>4300</v>
      </c>
      <c r="G96" s="39">
        <v>4300</v>
      </c>
      <c r="H96" s="40">
        <v>5000</v>
      </c>
      <c r="I96" s="41">
        <v>5000</v>
      </c>
      <c r="J96" s="41">
        <v>5000</v>
      </c>
    </row>
    <row r="97" spans="1:10" x14ac:dyDescent="0.25">
      <c r="A97" s="113">
        <v>633007</v>
      </c>
      <c r="B97" s="114">
        <v>41</v>
      </c>
      <c r="C97" s="115" t="s">
        <v>95</v>
      </c>
      <c r="D97" s="165">
        <v>0</v>
      </c>
      <c r="E97" s="165">
        <v>43</v>
      </c>
      <c r="F97" s="166">
        <v>0</v>
      </c>
      <c r="G97" s="39">
        <v>0</v>
      </c>
      <c r="H97" s="40">
        <v>0</v>
      </c>
      <c r="I97" s="41">
        <v>0</v>
      </c>
      <c r="J97" s="41">
        <v>0</v>
      </c>
    </row>
    <row r="98" spans="1:10" x14ac:dyDescent="0.25">
      <c r="A98" s="34">
        <v>633009</v>
      </c>
      <c r="B98" s="35">
        <v>41</v>
      </c>
      <c r="C98" s="36" t="s">
        <v>96</v>
      </c>
      <c r="D98" s="37">
        <v>1125</v>
      </c>
      <c r="E98" s="37">
        <v>1426</v>
      </c>
      <c r="F98" s="38">
        <v>1000</v>
      </c>
      <c r="G98" s="39">
        <v>1100</v>
      </c>
      <c r="H98" s="40">
        <v>1200</v>
      </c>
      <c r="I98" s="41">
        <v>1200</v>
      </c>
      <c r="J98" s="41">
        <v>1200</v>
      </c>
    </row>
    <row r="99" spans="1:10" x14ac:dyDescent="0.25">
      <c r="A99" s="34">
        <v>633010</v>
      </c>
      <c r="B99" s="35">
        <v>41</v>
      </c>
      <c r="C99" s="36" t="s">
        <v>97</v>
      </c>
      <c r="D99" s="37">
        <v>633</v>
      </c>
      <c r="E99" s="37">
        <v>603</v>
      </c>
      <c r="F99" s="38">
        <v>500</v>
      </c>
      <c r="G99" s="39">
        <v>700</v>
      </c>
      <c r="H99" s="40">
        <v>700</v>
      </c>
      <c r="I99" s="41">
        <v>700</v>
      </c>
      <c r="J99" s="41">
        <v>700</v>
      </c>
    </row>
    <row r="100" spans="1:10" x14ac:dyDescent="0.25">
      <c r="A100" s="34">
        <v>633013</v>
      </c>
      <c r="B100" s="35">
        <v>41</v>
      </c>
      <c r="C100" s="36" t="s">
        <v>98</v>
      </c>
      <c r="D100" s="37">
        <v>1832</v>
      </c>
      <c r="E100" s="37">
        <v>1744</v>
      </c>
      <c r="F100" s="38">
        <v>1500</v>
      </c>
      <c r="G100" s="39">
        <v>1500</v>
      </c>
      <c r="H100" s="40">
        <v>3500</v>
      </c>
      <c r="I100" s="41">
        <v>2200</v>
      </c>
      <c r="J100" s="41">
        <v>2200</v>
      </c>
    </row>
    <row r="101" spans="1:10" x14ac:dyDescent="0.25">
      <c r="A101" s="34">
        <v>633015</v>
      </c>
      <c r="B101" s="35">
        <v>41</v>
      </c>
      <c r="C101" s="36" t="s">
        <v>99</v>
      </c>
      <c r="D101" s="37">
        <v>3160</v>
      </c>
      <c r="E101" s="37">
        <v>3383</v>
      </c>
      <c r="F101" s="38">
        <v>3200</v>
      </c>
      <c r="G101" s="39">
        <v>3250</v>
      </c>
      <c r="H101" s="40">
        <v>3400</v>
      </c>
      <c r="I101" s="41">
        <v>3400</v>
      </c>
      <c r="J101" s="41">
        <v>3400</v>
      </c>
    </row>
    <row r="102" spans="1:10" x14ac:dyDescent="0.25">
      <c r="A102" s="34">
        <v>633016</v>
      </c>
      <c r="B102" s="35">
        <v>41</v>
      </c>
      <c r="C102" s="115" t="s">
        <v>100</v>
      </c>
      <c r="D102" s="37">
        <v>4872</v>
      </c>
      <c r="E102" s="37">
        <v>5984</v>
      </c>
      <c r="F102" s="38">
        <v>7500</v>
      </c>
      <c r="G102" s="39">
        <v>7500</v>
      </c>
      <c r="H102" s="40">
        <v>7500</v>
      </c>
      <c r="I102" s="41">
        <v>7500</v>
      </c>
      <c r="J102" s="41">
        <v>7500</v>
      </c>
    </row>
    <row r="103" spans="1:10" x14ac:dyDescent="0.25">
      <c r="A103" s="34">
        <v>634001</v>
      </c>
      <c r="B103" s="35">
        <v>41</v>
      </c>
      <c r="C103" s="36" t="s">
        <v>101</v>
      </c>
      <c r="D103" s="37">
        <v>4254</v>
      </c>
      <c r="E103" s="37">
        <v>4273</v>
      </c>
      <c r="F103" s="38">
        <v>3500</v>
      </c>
      <c r="G103" s="39">
        <v>4500</v>
      </c>
      <c r="H103" s="40">
        <v>4500</v>
      </c>
      <c r="I103" s="41">
        <v>4500</v>
      </c>
      <c r="J103" s="41">
        <v>4500</v>
      </c>
    </row>
    <row r="104" spans="1:10" x14ac:dyDescent="0.25">
      <c r="A104" s="34">
        <v>634002</v>
      </c>
      <c r="B104" s="35">
        <v>41</v>
      </c>
      <c r="C104" s="36" t="s">
        <v>102</v>
      </c>
      <c r="D104" s="37">
        <v>2287</v>
      </c>
      <c r="E104" s="37">
        <v>2057</v>
      </c>
      <c r="F104" s="38">
        <v>4000</v>
      </c>
      <c r="G104" s="39">
        <v>4000</v>
      </c>
      <c r="H104" s="40">
        <v>5000</v>
      </c>
      <c r="I104" s="41">
        <v>4000</v>
      </c>
      <c r="J104" s="41">
        <v>5000</v>
      </c>
    </row>
    <row r="105" spans="1:10" x14ac:dyDescent="0.25">
      <c r="A105" s="34">
        <v>634003</v>
      </c>
      <c r="B105" s="35">
        <v>41</v>
      </c>
      <c r="C105" s="36" t="s">
        <v>103</v>
      </c>
      <c r="D105" s="37">
        <v>1395</v>
      </c>
      <c r="E105" s="37">
        <v>1684</v>
      </c>
      <c r="F105" s="38">
        <v>1850</v>
      </c>
      <c r="G105" s="39">
        <v>2000</v>
      </c>
      <c r="H105" s="40">
        <v>1700</v>
      </c>
      <c r="I105" s="41">
        <v>2000</v>
      </c>
      <c r="J105" s="41">
        <v>1700</v>
      </c>
    </row>
    <row r="106" spans="1:10" x14ac:dyDescent="0.25">
      <c r="A106" s="34">
        <v>634005</v>
      </c>
      <c r="B106" s="35">
        <v>41</v>
      </c>
      <c r="C106" s="36" t="s">
        <v>104</v>
      </c>
      <c r="D106" s="37">
        <v>65</v>
      </c>
      <c r="E106" s="37">
        <v>30</v>
      </c>
      <c r="F106" s="38">
        <v>50</v>
      </c>
      <c r="G106" s="39">
        <v>100</v>
      </c>
      <c r="H106" s="40">
        <v>50</v>
      </c>
      <c r="I106" s="41">
        <v>40</v>
      </c>
      <c r="J106" s="41">
        <v>50</v>
      </c>
    </row>
    <row r="107" spans="1:10" x14ac:dyDescent="0.25">
      <c r="A107" s="34">
        <v>635002</v>
      </c>
      <c r="B107" s="35">
        <v>41</v>
      </c>
      <c r="C107" s="36" t="s">
        <v>105</v>
      </c>
      <c r="D107" s="37">
        <v>1910</v>
      </c>
      <c r="E107" s="37">
        <v>2869</v>
      </c>
      <c r="F107" s="38">
        <v>2500</v>
      </c>
      <c r="G107" s="39">
        <v>3000</v>
      </c>
      <c r="H107" s="40">
        <v>3000</v>
      </c>
      <c r="I107" s="41">
        <v>1700</v>
      </c>
      <c r="J107" s="41">
        <v>3000</v>
      </c>
    </row>
    <row r="108" spans="1:10" x14ac:dyDescent="0.25">
      <c r="A108" s="34">
        <v>635004</v>
      </c>
      <c r="B108" s="35">
        <v>41</v>
      </c>
      <c r="C108" s="36" t="s">
        <v>106</v>
      </c>
      <c r="D108" s="37">
        <v>2237</v>
      </c>
      <c r="E108" s="37">
        <v>1622</v>
      </c>
      <c r="F108" s="38">
        <v>1000</v>
      </c>
      <c r="G108" s="39">
        <v>1200</v>
      </c>
      <c r="H108" s="40">
        <v>1200</v>
      </c>
      <c r="I108" s="41">
        <v>1200</v>
      </c>
      <c r="J108" s="41">
        <v>1200</v>
      </c>
    </row>
    <row r="109" spans="1:10" ht="24.75" x14ac:dyDescent="0.25">
      <c r="A109" s="34">
        <v>635006</v>
      </c>
      <c r="B109" s="35">
        <v>41</v>
      </c>
      <c r="C109" s="115" t="s">
        <v>366</v>
      </c>
      <c r="D109" s="37">
        <v>17589</v>
      </c>
      <c r="E109" s="37">
        <v>18281</v>
      </c>
      <c r="F109" s="38">
        <v>20000</v>
      </c>
      <c r="G109" s="39">
        <v>25000</v>
      </c>
      <c r="H109" s="40">
        <v>20000</v>
      </c>
      <c r="I109" s="41">
        <v>20000</v>
      </c>
      <c r="J109" s="41">
        <v>20000</v>
      </c>
    </row>
    <row r="110" spans="1:10" x14ac:dyDescent="0.25">
      <c r="A110" s="34">
        <v>636002</v>
      </c>
      <c r="B110" s="35">
        <v>41</v>
      </c>
      <c r="C110" s="36" t="s">
        <v>107</v>
      </c>
      <c r="D110" s="37">
        <v>1226</v>
      </c>
      <c r="E110" s="37">
        <v>1166</v>
      </c>
      <c r="F110" s="38">
        <v>1250</v>
      </c>
      <c r="G110" s="39">
        <v>1250</v>
      </c>
      <c r="H110" s="40">
        <v>1250</v>
      </c>
      <c r="I110" s="41">
        <v>1250</v>
      </c>
      <c r="J110" s="41">
        <v>1250</v>
      </c>
    </row>
    <row r="111" spans="1:10" x14ac:dyDescent="0.25">
      <c r="A111" s="34">
        <v>637001</v>
      </c>
      <c r="B111" s="35">
        <v>41</v>
      </c>
      <c r="C111" s="36" t="s">
        <v>108</v>
      </c>
      <c r="D111" s="37">
        <v>590</v>
      </c>
      <c r="E111" s="37">
        <v>667</v>
      </c>
      <c r="F111" s="38">
        <v>600</v>
      </c>
      <c r="G111" s="39">
        <v>480</v>
      </c>
      <c r="H111" s="40">
        <v>500</v>
      </c>
      <c r="I111" s="41">
        <v>500</v>
      </c>
      <c r="J111" s="41">
        <v>500</v>
      </c>
    </row>
    <row r="112" spans="1:10" x14ac:dyDescent="0.25">
      <c r="A112" s="34">
        <v>637002</v>
      </c>
      <c r="B112" s="35">
        <v>41</v>
      </c>
      <c r="C112" s="36" t="s">
        <v>109</v>
      </c>
      <c r="D112" s="37">
        <v>0</v>
      </c>
      <c r="E112" s="37">
        <v>0</v>
      </c>
      <c r="F112" s="38">
        <v>0</v>
      </c>
      <c r="G112" s="39">
        <v>3000</v>
      </c>
      <c r="H112" s="40">
        <v>0</v>
      </c>
      <c r="I112" s="41">
        <v>0</v>
      </c>
      <c r="J112" s="41">
        <v>0</v>
      </c>
    </row>
    <row r="113" spans="1:10" x14ac:dyDescent="0.25">
      <c r="A113" s="34">
        <v>637003</v>
      </c>
      <c r="B113" s="35">
        <v>41</v>
      </c>
      <c r="C113" s="36" t="s">
        <v>110</v>
      </c>
      <c r="D113" s="37">
        <v>1407</v>
      </c>
      <c r="E113" s="37">
        <v>5880</v>
      </c>
      <c r="F113" s="38">
        <v>1150</v>
      </c>
      <c r="G113" s="39">
        <v>2000</v>
      </c>
      <c r="H113" s="40">
        <v>2000</v>
      </c>
      <c r="I113" s="41">
        <v>2000</v>
      </c>
      <c r="J113" s="41">
        <v>2000</v>
      </c>
    </row>
    <row r="114" spans="1:10" x14ac:dyDescent="0.25">
      <c r="A114" s="34">
        <v>637003</v>
      </c>
      <c r="B114" s="35">
        <v>41</v>
      </c>
      <c r="C114" s="115" t="s">
        <v>111</v>
      </c>
      <c r="D114" s="165">
        <v>0</v>
      </c>
      <c r="E114" s="165">
        <v>0</v>
      </c>
      <c r="F114" s="38">
        <v>12000</v>
      </c>
      <c r="G114" s="39">
        <v>10000</v>
      </c>
      <c r="H114" s="40">
        <v>13110</v>
      </c>
      <c r="I114" s="41">
        <v>0</v>
      </c>
      <c r="J114" s="41">
        <v>0</v>
      </c>
    </row>
    <row r="115" spans="1:10" x14ac:dyDescent="0.25">
      <c r="A115" s="34">
        <v>637003</v>
      </c>
      <c r="B115" s="35">
        <v>41</v>
      </c>
      <c r="C115" s="36" t="s">
        <v>112</v>
      </c>
      <c r="D115" s="37">
        <v>264</v>
      </c>
      <c r="E115" s="37">
        <v>520</v>
      </c>
      <c r="F115" s="38">
        <v>150</v>
      </c>
      <c r="G115" s="39">
        <v>400</v>
      </c>
      <c r="H115" s="40">
        <v>300</v>
      </c>
      <c r="I115" s="41">
        <v>500</v>
      </c>
      <c r="J115" s="41">
        <v>300</v>
      </c>
    </row>
    <row r="116" spans="1:10" x14ac:dyDescent="0.25">
      <c r="A116" s="34">
        <v>637004</v>
      </c>
      <c r="B116" s="35">
        <v>41</v>
      </c>
      <c r="C116" s="36" t="s">
        <v>113</v>
      </c>
      <c r="D116" s="37">
        <v>2970</v>
      </c>
      <c r="E116" s="37">
        <v>2439</v>
      </c>
      <c r="F116" s="38">
        <v>5000</v>
      </c>
      <c r="G116" s="39">
        <v>3000</v>
      </c>
      <c r="H116" s="40">
        <v>3000</v>
      </c>
      <c r="I116" s="41">
        <v>2500</v>
      </c>
      <c r="J116" s="41">
        <v>3000</v>
      </c>
    </row>
    <row r="117" spans="1:10" x14ac:dyDescent="0.25">
      <c r="A117" s="113">
        <v>637005</v>
      </c>
      <c r="B117" s="114">
        <v>41</v>
      </c>
      <c r="C117" s="115" t="s">
        <v>114</v>
      </c>
      <c r="D117" s="165">
        <v>4123</v>
      </c>
      <c r="E117" s="165">
        <v>6614</v>
      </c>
      <c r="F117" s="38">
        <v>7000</v>
      </c>
      <c r="G117" s="39">
        <v>16000</v>
      </c>
      <c r="H117" s="40">
        <v>14000</v>
      </c>
      <c r="I117" s="41">
        <v>10000</v>
      </c>
      <c r="J117" s="41">
        <v>10000</v>
      </c>
    </row>
    <row r="118" spans="1:10" x14ac:dyDescent="0.25">
      <c r="A118" s="34">
        <v>637005</v>
      </c>
      <c r="B118" s="35">
        <v>41</v>
      </c>
      <c r="C118" s="36" t="s">
        <v>115</v>
      </c>
      <c r="D118" s="37">
        <v>0</v>
      </c>
      <c r="E118" s="37">
        <v>0</v>
      </c>
      <c r="F118" s="38">
        <v>8000</v>
      </c>
      <c r="G118" s="39">
        <v>8000</v>
      </c>
      <c r="H118" s="40">
        <v>0</v>
      </c>
      <c r="I118" s="41">
        <v>0</v>
      </c>
      <c r="J118" s="41">
        <v>0</v>
      </c>
    </row>
    <row r="119" spans="1:10" x14ac:dyDescent="0.25">
      <c r="A119" s="34">
        <v>637011</v>
      </c>
      <c r="B119" s="35">
        <v>41</v>
      </c>
      <c r="C119" s="36" t="s">
        <v>116</v>
      </c>
      <c r="D119" s="37">
        <v>0</v>
      </c>
      <c r="E119" s="37">
        <v>0</v>
      </c>
      <c r="F119" s="38">
        <v>0</v>
      </c>
      <c r="G119" s="39">
        <v>1700</v>
      </c>
      <c r="H119" s="40">
        <v>0</v>
      </c>
      <c r="I119" s="41">
        <v>0</v>
      </c>
      <c r="J119" s="41">
        <v>0</v>
      </c>
    </row>
    <row r="120" spans="1:10" x14ac:dyDescent="0.25">
      <c r="A120" s="34">
        <v>637012</v>
      </c>
      <c r="B120" s="35">
        <v>41</v>
      </c>
      <c r="C120" s="36" t="s">
        <v>117</v>
      </c>
      <c r="D120" s="37">
        <v>2573</v>
      </c>
      <c r="E120" s="37">
        <v>1791</v>
      </c>
      <c r="F120" s="38">
        <v>1500</v>
      </c>
      <c r="G120" s="39">
        <v>2000</v>
      </c>
      <c r="H120" s="40">
        <v>2000</v>
      </c>
      <c r="I120" s="41">
        <v>2500</v>
      </c>
      <c r="J120" s="41">
        <v>2000</v>
      </c>
    </row>
    <row r="121" spans="1:10" x14ac:dyDescent="0.25">
      <c r="A121" s="34">
        <v>637014</v>
      </c>
      <c r="B121" s="35">
        <v>41</v>
      </c>
      <c r="C121" s="36" t="s">
        <v>118</v>
      </c>
      <c r="D121" s="37">
        <v>11493</v>
      </c>
      <c r="E121" s="37">
        <v>11879</v>
      </c>
      <c r="F121" s="38">
        <v>14000</v>
      </c>
      <c r="G121" s="39">
        <v>12000</v>
      </c>
      <c r="H121" s="40">
        <v>14600</v>
      </c>
      <c r="I121" s="41">
        <v>14600</v>
      </c>
      <c r="J121" s="41">
        <v>14600</v>
      </c>
    </row>
    <row r="122" spans="1:10" x14ac:dyDescent="0.25">
      <c r="A122" s="34">
        <v>637014</v>
      </c>
      <c r="B122" s="35">
        <v>41</v>
      </c>
      <c r="C122" s="36" t="s">
        <v>119</v>
      </c>
      <c r="D122" s="37">
        <v>0</v>
      </c>
      <c r="E122" s="37">
        <v>25</v>
      </c>
      <c r="F122" s="38">
        <v>27</v>
      </c>
      <c r="G122" s="39">
        <v>20</v>
      </c>
      <c r="H122" s="40">
        <v>20</v>
      </c>
      <c r="I122" s="41">
        <v>30</v>
      </c>
      <c r="J122" s="41">
        <v>30</v>
      </c>
    </row>
    <row r="123" spans="1:10" x14ac:dyDescent="0.25">
      <c r="A123" s="34">
        <v>637015</v>
      </c>
      <c r="B123" s="35">
        <v>41</v>
      </c>
      <c r="C123" s="36" t="s">
        <v>120</v>
      </c>
      <c r="D123" s="37">
        <v>3219</v>
      </c>
      <c r="E123" s="37">
        <v>8860</v>
      </c>
      <c r="F123" s="38">
        <v>5646</v>
      </c>
      <c r="G123" s="39">
        <v>4000</v>
      </c>
      <c r="H123" s="40">
        <v>4000</v>
      </c>
      <c r="I123" s="41">
        <v>4500</v>
      </c>
      <c r="J123" s="41">
        <v>4500</v>
      </c>
    </row>
    <row r="124" spans="1:10" x14ac:dyDescent="0.25">
      <c r="A124" s="34">
        <v>637016</v>
      </c>
      <c r="B124" s="35">
        <v>41</v>
      </c>
      <c r="C124" s="36" t="s">
        <v>121</v>
      </c>
      <c r="D124" s="37">
        <v>1999</v>
      </c>
      <c r="E124" s="37">
        <v>2150</v>
      </c>
      <c r="F124" s="38">
        <v>2000</v>
      </c>
      <c r="G124" s="39">
        <v>2000</v>
      </c>
      <c r="H124" s="40">
        <v>2100</v>
      </c>
      <c r="I124" s="41">
        <v>2100</v>
      </c>
      <c r="J124" s="41">
        <v>2100</v>
      </c>
    </row>
    <row r="125" spans="1:10" x14ac:dyDescent="0.25">
      <c r="A125" s="34">
        <v>637023</v>
      </c>
      <c r="B125" s="35">
        <v>41</v>
      </c>
      <c r="C125" s="36" t="s">
        <v>122</v>
      </c>
      <c r="D125" s="37">
        <v>301</v>
      </c>
      <c r="E125" s="37">
        <v>92</v>
      </c>
      <c r="F125" s="38">
        <v>200</v>
      </c>
      <c r="G125" s="39">
        <v>0</v>
      </c>
      <c r="H125" s="40">
        <v>200</v>
      </c>
      <c r="I125" s="41">
        <v>270</v>
      </c>
      <c r="J125" s="41">
        <v>200</v>
      </c>
    </row>
    <row r="126" spans="1:10" x14ac:dyDescent="0.25">
      <c r="A126" s="34">
        <v>637026</v>
      </c>
      <c r="B126" s="35">
        <v>41</v>
      </c>
      <c r="C126" s="36" t="s">
        <v>123</v>
      </c>
      <c r="D126" s="37">
        <v>11770</v>
      </c>
      <c r="E126" s="37">
        <v>12157</v>
      </c>
      <c r="F126" s="38">
        <v>12392</v>
      </c>
      <c r="G126" s="39">
        <v>12200</v>
      </c>
      <c r="H126" s="40">
        <v>12200</v>
      </c>
      <c r="I126" s="41">
        <v>12200</v>
      </c>
      <c r="J126" s="41">
        <v>12200</v>
      </c>
    </row>
    <row r="127" spans="1:10" x14ac:dyDescent="0.25">
      <c r="A127" s="34">
        <v>637027</v>
      </c>
      <c r="B127" s="35">
        <v>41</v>
      </c>
      <c r="C127" s="36" t="s">
        <v>124</v>
      </c>
      <c r="D127" s="37">
        <v>4448</v>
      </c>
      <c r="E127" s="37">
        <v>6000</v>
      </c>
      <c r="F127" s="38">
        <v>6000</v>
      </c>
      <c r="G127" s="39">
        <v>6000</v>
      </c>
      <c r="H127" s="40">
        <v>6000</v>
      </c>
      <c r="I127" s="41">
        <v>6500</v>
      </c>
      <c r="J127" s="41">
        <v>6500</v>
      </c>
    </row>
    <row r="128" spans="1:10" x14ac:dyDescent="0.25">
      <c r="A128" s="34">
        <v>637031</v>
      </c>
      <c r="B128" s="35">
        <v>41</v>
      </c>
      <c r="C128" s="36" t="s">
        <v>125</v>
      </c>
      <c r="D128" s="37">
        <v>1000</v>
      </c>
      <c r="E128" s="37">
        <v>0</v>
      </c>
      <c r="F128" s="38">
        <v>0</v>
      </c>
      <c r="G128" s="39">
        <v>0</v>
      </c>
      <c r="H128" s="40">
        <v>0</v>
      </c>
      <c r="I128" s="41">
        <v>0</v>
      </c>
      <c r="J128" s="41">
        <v>0</v>
      </c>
    </row>
    <row r="129" spans="1:10" x14ac:dyDescent="0.25">
      <c r="A129" s="34">
        <v>637030</v>
      </c>
      <c r="B129" s="35">
        <v>41</v>
      </c>
      <c r="C129" s="36" t="s">
        <v>126</v>
      </c>
      <c r="D129" s="37">
        <v>3341</v>
      </c>
      <c r="E129" s="37">
        <v>3321</v>
      </c>
      <c r="F129" s="38">
        <v>3330</v>
      </c>
      <c r="G129" s="39">
        <v>3330</v>
      </c>
      <c r="H129" s="40">
        <v>3330</v>
      </c>
      <c r="I129" s="41">
        <v>3330</v>
      </c>
      <c r="J129" s="41">
        <v>3330</v>
      </c>
    </row>
    <row r="130" spans="1:10" x14ac:dyDescent="0.25">
      <c r="A130" s="167" t="s">
        <v>127</v>
      </c>
      <c r="B130" s="168"/>
      <c r="C130" s="167"/>
      <c r="D130" s="169">
        <f t="shared" ref="D130:J130" si="9">SUM(D85:D129)</f>
        <v>329305</v>
      </c>
      <c r="E130" s="169">
        <f t="shared" si="9"/>
        <v>356854</v>
      </c>
      <c r="F130" s="170">
        <f t="shared" si="9"/>
        <v>411012</v>
      </c>
      <c r="G130" s="170">
        <f t="shared" si="9"/>
        <v>425990</v>
      </c>
      <c r="H130" s="170">
        <f>SUM(H85:H129)</f>
        <v>434620</v>
      </c>
      <c r="I130" s="169">
        <f t="shared" si="9"/>
        <v>417450</v>
      </c>
      <c r="J130" s="169">
        <f t="shared" si="9"/>
        <v>435310</v>
      </c>
    </row>
    <row r="131" spans="1:10" x14ac:dyDescent="0.25">
      <c r="A131" s="171"/>
      <c r="B131" s="119"/>
      <c r="C131" s="172"/>
      <c r="D131" s="173"/>
      <c r="E131" s="173"/>
      <c r="F131" s="173"/>
      <c r="G131" s="174"/>
      <c r="H131" s="175"/>
      <c r="I131" s="176"/>
      <c r="J131" s="176"/>
    </row>
    <row r="132" spans="1:10" x14ac:dyDescent="0.25">
      <c r="A132" s="177" t="s">
        <v>128</v>
      </c>
      <c r="B132" s="178"/>
      <c r="C132" s="179" t="s">
        <v>129</v>
      </c>
      <c r="D132" s="180"/>
      <c r="E132" s="180"/>
      <c r="F132" s="180"/>
      <c r="G132" s="181"/>
      <c r="H132" s="141"/>
      <c r="I132" s="182"/>
      <c r="J132" s="183"/>
    </row>
    <row r="133" spans="1:10" x14ac:dyDescent="0.25">
      <c r="A133" s="34">
        <v>637005</v>
      </c>
      <c r="B133" s="35">
        <v>41</v>
      </c>
      <c r="C133" s="36" t="s">
        <v>130</v>
      </c>
      <c r="D133" s="37">
        <v>1300</v>
      </c>
      <c r="E133" s="37">
        <v>1300</v>
      </c>
      <c r="F133" s="73">
        <v>1300</v>
      </c>
      <c r="G133" s="39">
        <v>1300</v>
      </c>
      <c r="H133" s="40">
        <v>1300</v>
      </c>
      <c r="I133" s="41">
        <v>1300</v>
      </c>
      <c r="J133" s="41">
        <v>1300</v>
      </c>
    </row>
    <row r="134" spans="1:10" x14ac:dyDescent="0.25">
      <c r="A134" s="34">
        <v>637005</v>
      </c>
      <c r="B134" s="35">
        <v>41</v>
      </c>
      <c r="C134" s="36" t="s">
        <v>131</v>
      </c>
      <c r="D134" s="37">
        <v>5109</v>
      </c>
      <c r="E134" s="37">
        <v>0</v>
      </c>
      <c r="F134" s="73">
        <v>0</v>
      </c>
      <c r="G134" s="39">
        <v>0</v>
      </c>
      <c r="H134" s="40">
        <v>0</v>
      </c>
      <c r="I134" s="41">
        <v>0</v>
      </c>
      <c r="J134" s="41"/>
    </row>
    <row r="135" spans="1:10" x14ac:dyDescent="0.25">
      <c r="A135" s="167" t="s">
        <v>132</v>
      </c>
      <c r="B135" s="168"/>
      <c r="C135" s="184"/>
      <c r="D135" s="169">
        <f t="shared" ref="D135:J135" si="10">SUM(D133:D134)</f>
        <v>6409</v>
      </c>
      <c r="E135" s="169">
        <f t="shared" si="10"/>
        <v>1300</v>
      </c>
      <c r="F135" s="170">
        <f t="shared" si="10"/>
        <v>1300</v>
      </c>
      <c r="G135" s="170">
        <f t="shared" si="10"/>
        <v>1300</v>
      </c>
      <c r="H135" s="170">
        <f t="shared" si="10"/>
        <v>1300</v>
      </c>
      <c r="I135" s="169">
        <f t="shared" si="10"/>
        <v>1300</v>
      </c>
      <c r="J135" s="169">
        <f t="shared" si="10"/>
        <v>1300</v>
      </c>
    </row>
    <row r="136" spans="1:10" x14ac:dyDescent="0.25">
      <c r="A136" s="44"/>
      <c r="B136" s="45"/>
      <c r="C136" s="46"/>
      <c r="D136" s="47"/>
      <c r="E136" s="47"/>
      <c r="F136" s="47"/>
      <c r="G136" s="49"/>
      <c r="H136" s="50"/>
      <c r="I136" s="89"/>
      <c r="J136" s="89"/>
    </row>
    <row r="137" spans="1:10" x14ac:dyDescent="0.25">
      <c r="A137" s="177" t="s">
        <v>133</v>
      </c>
      <c r="B137" s="178"/>
      <c r="C137" s="179" t="s">
        <v>134</v>
      </c>
      <c r="D137" s="180"/>
      <c r="E137" s="180"/>
      <c r="F137" s="180"/>
      <c r="G137" s="181"/>
      <c r="H137" s="141"/>
      <c r="I137" s="182"/>
      <c r="J137" s="183"/>
    </row>
    <row r="138" spans="1:10" x14ac:dyDescent="0.25">
      <c r="A138" s="34">
        <v>610</v>
      </c>
      <c r="B138" s="35">
        <v>111</v>
      </c>
      <c r="C138" s="36" t="s">
        <v>135</v>
      </c>
      <c r="D138" s="37">
        <v>2330</v>
      </c>
      <c r="E138" s="37">
        <v>2295</v>
      </c>
      <c r="F138" s="73">
        <v>2295</v>
      </c>
      <c r="G138" s="39">
        <v>2295</v>
      </c>
      <c r="H138" s="40">
        <v>2400</v>
      </c>
      <c r="I138" s="114">
        <v>2400</v>
      </c>
      <c r="J138" s="114">
        <v>2400</v>
      </c>
    </row>
    <row r="139" spans="1:10" x14ac:dyDescent="0.25">
      <c r="A139" s="34">
        <v>620</v>
      </c>
      <c r="B139" s="35">
        <v>111</v>
      </c>
      <c r="C139" s="36" t="s">
        <v>84</v>
      </c>
      <c r="D139" s="37">
        <v>838</v>
      </c>
      <c r="E139" s="37">
        <v>803</v>
      </c>
      <c r="F139" s="73">
        <v>803</v>
      </c>
      <c r="G139" s="39">
        <v>803</v>
      </c>
      <c r="H139" s="40">
        <v>840</v>
      </c>
      <c r="I139" s="114">
        <v>840</v>
      </c>
      <c r="J139" s="114">
        <v>840</v>
      </c>
    </row>
    <row r="140" spans="1:10" x14ac:dyDescent="0.25">
      <c r="A140" s="34">
        <v>630</v>
      </c>
      <c r="B140" s="35">
        <v>111</v>
      </c>
      <c r="C140" s="36" t="s">
        <v>136</v>
      </c>
      <c r="D140" s="37">
        <v>660</v>
      </c>
      <c r="E140" s="37">
        <v>807</v>
      </c>
      <c r="F140" s="73">
        <v>903</v>
      </c>
      <c r="G140" s="39">
        <v>732</v>
      </c>
      <c r="H140" s="40">
        <v>671</v>
      </c>
      <c r="I140" s="114">
        <v>671</v>
      </c>
      <c r="J140" s="114">
        <v>671</v>
      </c>
    </row>
    <row r="141" spans="1:10" x14ac:dyDescent="0.25">
      <c r="A141" s="185" t="s">
        <v>137</v>
      </c>
      <c r="B141" s="186"/>
      <c r="C141" s="187"/>
      <c r="D141" s="188">
        <f t="shared" ref="D141:J141" si="11">SUM(D138:D140)</f>
        <v>3828</v>
      </c>
      <c r="E141" s="188">
        <f t="shared" si="11"/>
        <v>3905</v>
      </c>
      <c r="F141" s="189">
        <f t="shared" si="11"/>
        <v>4001</v>
      </c>
      <c r="G141" s="189">
        <f t="shared" si="11"/>
        <v>3830</v>
      </c>
      <c r="H141" s="189">
        <f t="shared" si="11"/>
        <v>3911</v>
      </c>
      <c r="I141" s="188">
        <f t="shared" si="11"/>
        <v>3911</v>
      </c>
      <c r="J141" s="188">
        <f t="shared" si="11"/>
        <v>3911</v>
      </c>
    </row>
    <row r="142" spans="1:10" x14ac:dyDescent="0.25">
      <c r="A142" s="171"/>
      <c r="B142" s="119"/>
      <c r="C142" s="120"/>
      <c r="D142" s="190"/>
      <c r="E142" s="190"/>
      <c r="F142" s="190"/>
      <c r="G142" s="174"/>
      <c r="H142" s="175"/>
      <c r="I142" s="176"/>
      <c r="J142" s="176"/>
    </row>
    <row r="143" spans="1:10" x14ac:dyDescent="0.25">
      <c r="A143" s="191" t="s">
        <v>138</v>
      </c>
      <c r="B143" s="192"/>
      <c r="C143" s="193" t="s">
        <v>139</v>
      </c>
      <c r="D143" s="194"/>
      <c r="E143" s="194"/>
      <c r="F143" s="194"/>
      <c r="G143" s="195"/>
      <c r="H143" s="196"/>
      <c r="I143" s="197"/>
      <c r="J143" s="198"/>
    </row>
    <row r="144" spans="1:10" x14ac:dyDescent="0.25">
      <c r="A144" s="34">
        <v>600</v>
      </c>
      <c r="B144" s="35">
        <v>111</v>
      </c>
      <c r="C144" s="36" t="s">
        <v>45</v>
      </c>
      <c r="D144" s="37">
        <v>554</v>
      </c>
      <c r="E144" s="37">
        <v>550</v>
      </c>
      <c r="F144" s="73">
        <v>567</v>
      </c>
      <c r="G144" s="39">
        <v>560</v>
      </c>
      <c r="H144" s="40">
        <v>560</v>
      </c>
      <c r="I144" s="114">
        <v>570</v>
      </c>
      <c r="J144" s="114">
        <v>570</v>
      </c>
    </row>
    <row r="145" spans="1:10" x14ac:dyDescent="0.25">
      <c r="A145" s="34">
        <v>600</v>
      </c>
      <c r="B145" s="35">
        <v>111</v>
      </c>
      <c r="C145" s="36" t="s">
        <v>140</v>
      </c>
      <c r="D145" s="37">
        <v>699</v>
      </c>
      <c r="E145" s="37">
        <v>2045</v>
      </c>
      <c r="F145" s="73">
        <v>396</v>
      </c>
      <c r="G145" s="39">
        <v>0</v>
      </c>
      <c r="H145" s="40">
        <v>1000</v>
      </c>
      <c r="I145" s="114">
        <v>0</v>
      </c>
      <c r="J145" s="114">
        <v>1000</v>
      </c>
    </row>
    <row r="146" spans="1:10" x14ac:dyDescent="0.25">
      <c r="A146" s="185" t="s">
        <v>141</v>
      </c>
      <c r="B146" s="186"/>
      <c r="C146" s="187"/>
      <c r="D146" s="188">
        <f t="shared" ref="D146:E146" si="12">SUM(D144:D145)</f>
        <v>1253</v>
      </c>
      <c r="E146" s="188">
        <f t="shared" si="12"/>
        <v>2595</v>
      </c>
      <c r="F146" s="189">
        <f>SUM(F144:F145)</f>
        <v>963</v>
      </c>
      <c r="G146" s="189">
        <f>SUM(G144:G145)</f>
        <v>560</v>
      </c>
      <c r="H146" s="189">
        <f>SUM(H144:H145)</f>
        <v>1560</v>
      </c>
      <c r="I146" s="188">
        <f t="shared" ref="I146:J146" si="13">SUM(I144:I145)</f>
        <v>570</v>
      </c>
      <c r="J146" s="188">
        <f t="shared" si="13"/>
        <v>1570</v>
      </c>
    </row>
    <row r="147" spans="1:10" x14ac:dyDescent="0.25">
      <c r="A147" s="171"/>
      <c r="B147" s="119"/>
      <c r="C147" s="120"/>
      <c r="D147" s="190"/>
      <c r="E147" s="190"/>
      <c r="F147" s="190"/>
      <c r="G147" s="49"/>
      <c r="H147" s="50"/>
      <c r="I147" s="89"/>
      <c r="J147" s="89"/>
    </row>
    <row r="148" spans="1:10" x14ac:dyDescent="0.25">
      <c r="A148" s="177" t="s">
        <v>142</v>
      </c>
      <c r="B148" s="178"/>
      <c r="C148" s="179" t="s">
        <v>143</v>
      </c>
      <c r="D148" s="180"/>
      <c r="E148" s="180"/>
      <c r="F148" s="180"/>
      <c r="G148" s="181"/>
      <c r="H148" s="141"/>
      <c r="I148" s="182"/>
      <c r="J148" s="183"/>
    </row>
    <row r="149" spans="1:10" x14ac:dyDescent="0.25">
      <c r="A149" s="34">
        <v>651002</v>
      </c>
      <c r="B149" s="35">
        <v>41</v>
      </c>
      <c r="C149" s="36" t="s">
        <v>144</v>
      </c>
      <c r="D149" s="37">
        <v>3987</v>
      </c>
      <c r="E149" s="37">
        <v>9331</v>
      </c>
      <c r="F149" s="73">
        <v>9300</v>
      </c>
      <c r="G149" s="39">
        <v>9300</v>
      </c>
      <c r="H149" s="40">
        <v>9100</v>
      </c>
      <c r="I149" s="41">
        <v>8900</v>
      </c>
      <c r="J149" s="41">
        <v>8500</v>
      </c>
    </row>
    <row r="150" spans="1:10" x14ac:dyDescent="0.25">
      <c r="A150" s="185" t="s">
        <v>145</v>
      </c>
      <c r="B150" s="186"/>
      <c r="C150" s="187"/>
      <c r="D150" s="188">
        <f t="shared" ref="D150:E150" si="14">SUM(D149)</f>
        <v>3987</v>
      </c>
      <c r="E150" s="188">
        <f t="shared" si="14"/>
        <v>9331</v>
      </c>
      <c r="F150" s="189">
        <f t="shared" ref="F150:J150" si="15">SUM(F149)</f>
        <v>9300</v>
      </c>
      <c r="G150" s="189">
        <f t="shared" si="15"/>
        <v>9300</v>
      </c>
      <c r="H150" s="189">
        <f t="shared" si="15"/>
        <v>9100</v>
      </c>
      <c r="I150" s="188">
        <f t="shared" si="15"/>
        <v>8900</v>
      </c>
      <c r="J150" s="189">
        <f t="shared" si="15"/>
        <v>8500</v>
      </c>
    </row>
    <row r="151" spans="1:10" x14ac:dyDescent="0.25">
      <c r="A151" s="199"/>
      <c r="B151" s="200"/>
      <c r="C151" s="201"/>
      <c r="D151" s="202"/>
      <c r="E151" s="202"/>
      <c r="F151" s="202"/>
      <c r="G151" s="203"/>
      <c r="H151" s="204"/>
      <c r="I151" s="197"/>
      <c r="J151" s="197"/>
    </row>
    <row r="152" spans="1:10" x14ac:dyDescent="0.25">
      <c r="A152" s="205" t="s">
        <v>146</v>
      </c>
      <c r="B152" s="178"/>
      <c r="C152" s="179" t="s">
        <v>147</v>
      </c>
      <c r="D152" s="180"/>
      <c r="E152" s="180"/>
      <c r="F152" s="180"/>
      <c r="G152" s="181"/>
      <c r="H152" s="141"/>
      <c r="I152" s="182"/>
      <c r="J152" s="183"/>
    </row>
    <row r="153" spans="1:10" x14ac:dyDescent="0.25">
      <c r="A153" s="34">
        <v>633006</v>
      </c>
      <c r="B153" s="35">
        <v>41</v>
      </c>
      <c r="C153" s="36" t="s">
        <v>148</v>
      </c>
      <c r="D153" s="37">
        <v>107</v>
      </c>
      <c r="E153" s="37">
        <v>17</v>
      </c>
      <c r="F153" s="73">
        <v>20</v>
      </c>
      <c r="G153" s="39">
        <v>100</v>
      </c>
      <c r="H153" s="40">
        <v>100</v>
      </c>
      <c r="I153" s="41">
        <v>100</v>
      </c>
      <c r="J153" s="41">
        <v>100</v>
      </c>
    </row>
    <row r="154" spans="1:10" x14ac:dyDescent="0.25">
      <c r="A154" s="206" t="s">
        <v>149</v>
      </c>
      <c r="B154" s="186"/>
      <c r="C154" s="207"/>
      <c r="D154" s="188">
        <f t="shared" ref="D154:J154" si="16">SUM(D153)</f>
        <v>107</v>
      </c>
      <c r="E154" s="188">
        <f t="shared" si="16"/>
        <v>17</v>
      </c>
      <c r="F154" s="189">
        <f t="shared" si="16"/>
        <v>20</v>
      </c>
      <c r="G154" s="189">
        <f t="shared" si="16"/>
        <v>100</v>
      </c>
      <c r="H154" s="189">
        <f t="shared" si="16"/>
        <v>100</v>
      </c>
      <c r="I154" s="188">
        <f t="shared" si="16"/>
        <v>100</v>
      </c>
      <c r="J154" s="188">
        <f t="shared" si="16"/>
        <v>100</v>
      </c>
    </row>
    <row r="155" spans="1:10" x14ac:dyDescent="0.25">
      <c r="A155" s="208"/>
      <c r="B155" s="200"/>
      <c r="C155" s="209"/>
      <c r="D155" s="210"/>
      <c r="E155" s="210"/>
      <c r="F155" s="210"/>
      <c r="G155" s="203"/>
      <c r="H155" s="204"/>
      <c r="I155" s="197"/>
      <c r="J155" s="197"/>
    </row>
    <row r="156" spans="1:10" x14ac:dyDescent="0.25">
      <c r="A156" s="177" t="s">
        <v>150</v>
      </c>
      <c r="B156" s="178"/>
      <c r="C156" s="179" t="s">
        <v>151</v>
      </c>
      <c r="D156" s="180"/>
      <c r="E156" s="180"/>
      <c r="F156" s="180"/>
      <c r="G156" s="181"/>
      <c r="H156" s="141"/>
      <c r="I156" s="182"/>
      <c r="J156" s="183"/>
    </row>
    <row r="157" spans="1:10" x14ac:dyDescent="0.25">
      <c r="A157" s="34">
        <v>632001</v>
      </c>
      <c r="B157" s="35">
        <v>41</v>
      </c>
      <c r="C157" s="36" t="s">
        <v>152</v>
      </c>
      <c r="D157" s="37">
        <v>3372</v>
      </c>
      <c r="E157" s="37">
        <v>1349</v>
      </c>
      <c r="F157" s="38">
        <v>2800</v>
      </c>
      <c r="G157" s="39">
        <v>3400</v>
      </c>
      <c r="H157" s="40">
        <v>3400</v>
      </c>
      <c r="I157" s="114">
        <v>3400</v>
      </c>
      <c r="J157" s="114">
        <v>3400</v>
      </c>
    </row>
    <row r="158" spans="1:10" x14ac:dyDescent="0.25">
      <c r="A158" s="34">
        <v>632001</v>
      </c>
      <c r="B158" s="35">
        <v>41</v>
      </c>
      <c r="C158" s="36" t="s">
        <v>153</v>
      </c>
      <c r="D158" s="37">
        <v>781</v>
      </c>
      <c r="E158" s="37">
        <v>968</v>
      </c>
      <c r="F158" s="38">
        <v>700</v>
      </c>
      <c r="G158" s="39">
        <v>710</v>
      </c>
      <c r="H158" s="40">
        <v>750</v>
      </c>
      <c r="I158" s="114">
        <v>750</v>
      </c>
      <c r="J158" s="114">
        <v>750</v>
      </c>
    </row>
    <row r="159" spans="1:10" x14ac:dyDescent="0.25">
      <c r="A159" s="34">
        <v>632002</v>
      </c>
      <c r="B159" s="35">
        <v>41</v>
      </c>
      <c r="C159" s="36" t="s">
        <v>88</v>
      </c>
      <c r="D159" s="37">
        <v>40</v>
      </c>
      <c r="E159" s="37">
        <v>66</v>
      </c>
      <c r="F159" s="38">
        <v>70</v>
      </c>
      <c r="G159" s="39">
        <v>50</v>
      </c>
      <c r="H159" s="40">
        <v>100</v>
      </c>
      <c r="I159" s="114">
        <v>100</v>
      </c>
      <c r="J159" s="114">
        <v>100</v>
      </c>
    </row>
    <row r="160" spans="1:10" x14ac:dyDescent="0.25">
      <c r="A160" s="34">
        <v>633004</v>
      </c>
      <c r="B160" s="35">
        <v>41</v>
      </c>
      <c r="C160" s="36" t="s">
        <v>154</v>
      </c>
      <c r="D160" s="37">
        <v>0</v>
      </c>
      <c r="E160" s="37">
        <v>0</v>
      </c>
      <c r="F160" s="38">
        <v>0</v>
      </c>
      <c r="G160" s="39">
        <v>0</v>
      </c>
      <c r="H160" s="40">
        <v>50</v>
      </c>
      <c r="I160" s="114">
        <v>50</v>
      </c>
      <c r="J160" s="114">
        <v>50</v>
      </c>
    </row>
    <row r="161" spans="1:10" x14ac:dyDescent="0.25">
      <c r="A161" s="34">
        <v>633006</v>
      </c>
      <c r="B161" s="35">
        <v>41</v>
      </c>
      <c r="C161" s="36" t="s">
        <v>155</v>
      </c>
      <c r="D161" s="37">
        <v>0</v>
      </c>
      <c r="E161" s="37">
        <v>1</v>
      </c>
      <c r="F161" s="38">
        <v>50</v>
      </c>
      <c r="G161" s="39">
        <v>0</v>
      </c>
      <c r="H161" s="40">
        <v>50</v>
      </c>
      <c r="I161" s="114">
        <v>50</v>
      </c>
      <c r="J161" s="114">
        <v>50</v>
      </c>
    </row>
    <row r="162" spans="1:10" x14ac:dyDescent="0.25">
      <c r="A162" s="34">
        <v>633010</v>
      </c>
      <c r="B162" s="35"/>
      <c r="C162" s="36" t="s">
        <v>367</v>
      </c>
      <c r="D162" s="37">
        <v>0</v>
      </c>
      <c r="E162" s="37">
        <v>0</v>
      </c>
      <c r="F162" s="38">
        <v>0</v>
      </c>
      <c r="G162" s="39">
        <v>0</v>
      </c>
      <c r="H162" s="40">
        <v>5000</v>
      </c>
      <c r="I162" s="114">
        <v>5000</v>
      </c>
      <c r="J162" s="114">
        <v>5000</v>
      </c>
    </row>
    <row r="163" spans="1:10" x14ac:dyDescent="0.25">
      <c r="A163" s="34">
        <v>634001</v>
      </c>
      <c r="B163" s="35">
        <v>41</v>
      </c>
      <c r="C163" s="36" t="s">
        <v>156</v>
      </c>
      <c r="D163" s="37">
        <v>100</v>
      </c>
      <c r="E163" s="37">
        <v>49</v>
      </c>
      <c r="F163" s="38">
        <v>100</v>
      </c>
      <c r="G163" s="39">
        <v>100</v>
      </c>
      <c r="H163" s="40">
        <v>300</v>
      </c>
      <c r="I163" s="114">
        <v>300</v>
      </c>
      <c r="J163" s="114">
        <v>300</v>
      </c>
    </row>
    <row r="164" spans="1:10" x14ac:dyDescent="0.25">
      <c r="A164" s="34">
        <v>634002</v>
      </c>
      <c r="B164" s="35">
        <v>41</v>
      </c>
      <c r="C164" s="36" t="s">
        <v>157</v>
      </c>
      <c r="D164" s="37">
        <v>92</v>
      </c>
      <c r="E164" s="37">
        <v>11</v>
      </c>
      <c r="F164" s="38">
        <v>50</v>
      </c>
      <c r="G164" s="39">
        <v>100</v>
      </c>
      <c r="H164" s="40">
        <v>50</v>
      </c>
      <c r="I164" s="114">
        <v>100</v>
      </c>
      <c r="J164" s="114">
        <v>50</v>
      </c>
    </row>
    <row r="165" spans="1:10" x14ac:dyDescent="0.25">
      <c r="A165" s="34">
        <v>634003</v>
      </c>
      <c r="B165" s="35">
        <v>41</v>
      </c>
      <c r="C165" s="36" t="s">
        <v>158</v>
      </c>
      <c r="D165" s="37">
        <v>0</v>
      </c>
      <c r="E165" s="37">
        <v>0</v>
      </c>
      <c r="F165" s="38">
        <v>0</v>
      </c>
      <c r="G165" s="39">
        <v>100</v>
      </c>
      <c r="H165" s="40">
        <v>100</v>
      </c>
      <c r="I165" s="114">
        <v>100</v>
      </c>
      <c r="J165" s="114">
        <v>100</v>
      </c>
    </row>
    <row r="166" spans="1:10" x14ac:dyDescent="0.25">
      <c r="A166" s="34">
        <v>635006</v>
      </c>
      <c r="B166" s="35">
        <v>41</v>
      </c>
      <c r="C166" s="36" t="s">
        <v>159</v>
      </c>
      <c r="D166" s="37">
        <v>77</v>
      </c>
      <c r="E166" s="37">
        <v>28</v>
      </c>
      <c r="F166" s="38">
        <v>0</v>
      </c>
      <c r="G166" s="39">
        <v>0</v>
      </c>
      <c r="H166" s="40">
        <v>0</v>
      </c>
      <c r="I166" s="114">
        <v>0</v>
      </c>
      <c r="J166" s="114">
        <v>0</v>
      </c>
    </row>
    <row r="167" spans="1:10" x14ac:dyDescent="0.25">
      <c r="A167" s="34">
        <v>642002</v>
      </c>
      <c r="B167" s="35">
        <v>41</v>
      </c>
      <c r="C167" s="36" t="s">
        <v>160</v>
      </c>
      <c r="D167" s="37">
        <v>0</v>
      </c>
      <c r="E167" s="37">
        <v>0</v>
      </c>
      <c r="F167" s="38">
        <v>100</v>
      </c>
      <c r="G167" s="39">
        <v>100</v>
      </c>
      <c r="H167" s="40">
        <v>100</v>
      </c>
      <c r="I167" s="114">
        <v>100</v>
      </c>
      <c r="J167" s="114">
        <v>100</v>
      </c>
    </row>
    <row r="168" spans="1:10" x14ac:dyDescent="0.25">
      <c r="A168" s="185" t="s">
        <v>161</v>
      </c>
      <c r="B168" s="186"/>
      <c r="C168" s="185"/>
      <c r="D168" s="188">
        <f t="shared" ref="D168:J168" si="17">SUM(D157:D167)</f>
        <v>4462</v>
      </c>
      <c r="E168" s="188">
        <f t="shared" si="17"/>
        <v>2472</v>
      </c>
      <c r="F168" s="189">
        <f t="shared" si="17"/>
        <v>3870</v>
      </c>
      <c r="G168" s="189">
        <f t="shared" si="17"/>
        <v>4560</v>
      </c>
      <c r="H168" s="189">
        <f t="shared" si="17"/>
        <v>9900</v>
      </c>
      <c r="I168" s="188">
        <f t="shared" si="17"/>
        <v>9950</v>
      </c>
      <c r="J168" s="188">
        <f t="shared" si="17"/>
        <v>9900</v>
      </c>
    </row>
    <row r="169" spans="1:10" x14ac:dyDescent="0.25">
      <c r="A169" s="199"/>
      <c r="B169" s="200"/>
      <c r="C169" s="211"/>
      <c r="D169" s="212"/>
      <c r="E169" s="212"/>
      <c r="F169" s="212"/>
      <c r="G169" s="203"/>
      <c r="H169" s="204"/>
      <c r="I169" s="197"/>
      <c r="J169" s="197"/>
    </row>
    <row r="170" spans="1:10" x14ac:dyDescent="0.25">
      <c r="A170" s="205" t="s">
        <v>162</v>
      </c>
      <c r="B170" s="178"/>
      <c r="C170" s="179" t="s">
        <v>163</v>
      </c>
      <c r="D170" s="180"/>
      <c r="E170" s="180"/>
      <c r="F170" s="180"/>
      <c r="G170" s="181"/>
      <c r="H170" s="141"/>
      <c r="I170" s="182"/>
      <c r="J170" s="183"/>
    </row>
    <row r="171" spans="1:10" x14ac:dyDescent="0.25">
      <c r="A171" s="34">
        <v>600</v>
      </c>
      <c r="B171" s="35" t="s">
        <v>43</v>
      </c>
      <c r="C171" s="36" t="s">
        <v>164</v>
      </c>
      <c r="D171" s="37">
        <v>0</v>
      </c>
      <c r="E171" s="37">
        <v>229</v>
      </c>
      <c r="F171" s="73">
        <v>1000</v>
      </c>
      <c r="G171" s="39">
        <v>0</v>
      </c>
      <c r="H171" s="40">
        <v>2920</v>
      </c>
      <c r="I171" s="114">
        <v>200</v>
      </c>
      <c r="J171" s="114">
        <v>200</v>
      </c>
    </row>
    <row r="172" spans="1:10" x14ac:dyDescent="0.25">
      <c r="A172" s="34">
        <v>600</v>
      </c>
      <c r="B172" s="35">
        <v>41</v>
      </c>
      <c r="C172" s="36" t="s">
        <v>165</v>
      </c>
      <c r="D172" s="37">
        <v>6</v>
      </c>
      <c r="E172" s="37">
        <v>2764</v>
      </c>
      <c r="F172" s="73">
        <v>1945</v>
      </c>
      <c r="G172" s="39">
        <v>100</v>
      </c>
      <c r="H172" s="40">
        <v>1100</v>
      </c>
      <c r="I172" s="114">
        <v>1000</v>
      </c>
      <c r="J172" s="114">
        <v>1000</v>
      </c>
    </row>
    <row r="173" spans="1:10" x14ac:dyDescent="0.25">
      <c r="A173" s="34">
        <v>600</v>
      </c>
      <c r="B173" s="35" t="s">
        <v>41</v>
      </c>
      <c r="C173" s="36" t="s">
        <v>166</v>
      </c>
      <c r="D173" s="37">
        <v>0</v>
      </c>
      <c r="E173" s="37">
        <v>1300</v>
      </c>
      <c r="F173" s="73">
        <v>6000</v>
      </c>
      <c r="G173" s="39">
        <v>500</v>
      </c>
      <c r="H173" s="40">
        <v>16600</v>
      </c>
      <c r="I173" s="114">
        <v>1000</v>
      </c>
      <c r="J173" s="114">
        <v>1000</v>
      </c>
    </row>
    <row r="174" spans="1:10" x14ac:dyDescent="0.25">
      <c r="A174" s="185" t="s">
        <v>167</v>
      </c>
      <c r="B174" s="186"/>
      <c r="C174" s="185"/>
      <c r="D174" s="188">
        <f t="shared" ref="D174:J174" si="18">SUM(D171:D173)</f>
        <v>6</v>
      </c>
      <c r="E174" s="188">
        <f t="shared" si="18"/>
        <v>4293</v>
      </c>
      <c r="F174" s="188">
        <f t="shared" si="18"/>
        <v>8945</v>
      </c>
      <c r="G174" s="188">
        <f t="shared" si="18"/>
        <v>600</v>
      </c>
      <c r="H174" s="188">
        <f t="shared" si="18"/>
        <v>20620</v>
      </c>
      <c r="I174" s="188">
        <f t="shared" si="18"/>
        <v>2200</v>
      </c>
      <c r="J174" s="188">
        <f t="shared" si="18"/>
        <v>2200</v>
      </c>
    </row>
    <row r="175" spans="1:10" x14ac:dyDescent="0.25">
      <c r="A175" s="213"/>
      <c r="B175" s="214"/>
      <c r="C175" s="215"/>
      <c r="D175" s="216"/>
      <c r="E175" s="216"/>
      <c r="F175" s="216"/>
      <c r="G175" s="216"/>
      <c r="H175" s="217"/>
      <c r="I175" s="218"/>
      <c r="J175" s="218"/>
    </row>
    <row r="176" spans="1:10" x14ac:dyDescent="0.25">
      <c r="A176" s="177" t="s">
        <v>168</v>
      </c>
      <c r="B176" s="178"/>
      <c r="C176" s="179" t="s">
        <v>169</v>
      </c>
      <c r="D176" s="180"/>
      <c r="E176" s="180"/>
      <c r="F176" s="180"/>
      <c r="G176" s="181"/>
      <c r="H176" s="141"/>
      <c r="I176" s="182"/>
      <c r="J176" s="183"/>
    </row>
    <row r="177" spans="1:10" x14ac:dyDescent="0.25">
      <c r="A177" s="113">
        <v>635006</v>
      </c>
      <c r="B177" s="114">
        <v>111</v>
      </c>
      <c r="C177" s="219" t="s">
        <v>170</v>
      </c>
      <c r="D177" s="39">
        <v>2180</v>
      </c>
      <c r="E177" s="39">
        <v>0</v>
      </c>
      <c r="F177" s="38">
        <v>0</v>
      </c>
      <c r="G177" s="39">
        <v>0</v>
      </c>
      <c r="H177" s="40">
        <v>0</v>
      </c>
      <c r="I177" s="41">
        <v>0</v>
      </c>
      <c r="J177" s="41">
        <v>0</v>
      </c>
    </row>
    <row r="178" spans="1:10" ht="15" customHeight="1" x14ac:dyDescent="0.25">
      <c r="A178" s="34">
        <v>635006</v>
      </c>
      <c r="B178" s="35">
        <v>41</v>
      </c>
      <c r="C178" s="36" t="s">
        <v>171</v>
      </c>
      <c r="D178" s="37">
        <v>1991</v>
      </c>
      <c r="E178" s="37">
        <v>1269</v>
      </c>
      <c r="F178" s="73">
        <v>500</v>
      </c>
      <c r="G178" s="39">
        <v>2500</v>
      </c>
      <c r="H178" s="40">
        <v>2000</v>
      </c>
      <c r="I178" s="41">
        <v>14150</v>
      </c>
      <c r="J178" s="41">
        <v>41500</v>
      </c>
    </row>
    <row r="179" spans="1:10" x14ac:dyDescent="0.25">
      <c r="A179" s="185" t="s">
        <v>172</v>
      </c>
      <c r="B179" s="186"/>
      <c r="C179" s="185"/>
      <c r="D179" s="188">
        <f t="shared" ref="D179:J179" si="19">SUM(D177:D178)</f>
        <v>4171</v>
      </c>
      <c r="E179" s="188">
        <f t="shared" si="19"/>
        <v>1269</v>
      </c>
      <c r="F179" s="188">
        <f t="shared" si="19"/>
        <v>500</v>
      </c>
      <c r="G179" s="188">
        <f t="shared" si="19"/>
        <v>2500</v>
      </c>
      <c r="H179" s="188">
        <f t="shared" si="19"/>
        <v>2000</v>
      </c>
      <c r="I179" s="188">
        <f t="shared" si="19"/>
        <v>14150</v>
      </c>
      <c r="J179" s="188">
        <f t="shared" si="19"/>
        <v>41500</v>
      </c>
    </row>
    <row r="180" spans="1:10" x14ac:dyDescent="0.25">
      <c r="A180" s="199"/>
      <c r="B180" s="200"/>
      <c r="C180" s="211"/>
      <c r="D180" s="212"/>
      <c r="E180" s="212"/>
      <c r="F180" s="212"/>
      <c r="G180" s="203"/>
      <c r="H180" s="204"/>
      <c r="I180" s="197"/>
      <c r="J180" s="197"/>
    </row>
    <row r="181" spans="1:10" x14ac:dyDescent="0.25">
      <c r="A181" s="177" t="s">
        <v>173</v>
      </c>
      <c r="B181" s="178"/>
      <c r="C181" s="179" t="s">
        <v>174</v>
      </c>
      <c r="D181" s="180"/>
      <c r="E181" s="180"/>
      <c r="F181" s="180"/>
      <c r="G181" s="181"/>
      <c r="H181" s="141"/>
      <c r="I181" s="182"/>
      <c r="J181" s="183"/>
    </row>
    <row r="182" spans="1:10" x14ac:dyDescent="0.25">
      <c r="A182" s="34">
        <v>633004</v>
      </c>
      <c r="B182" s="35">
        <v>41</v>
      </c>
      <c r="C182" s="36" t="s">
        <v>175</v>
      </c>
      <c r="D182" s="37">
        <v>1443</v>
      </c>
      <c r="E182" s="37">
        <v>1546</v>
      </c>
      <c r="F182" s="73">
        <v>3820</v>
      </c>
      <c r="G182" s="39">
        <v>500</v>
      </c>
      <c r="H182" s="40">
        <v>1000</v>
      </c>
      <c r="I182" s="41">
        <v>1000</v>
      </c>
      <c r="J182" s="41">
        <v>500</v>
      </c>
    </row>
    <row r="183" spans="1:10" x14ac:dyDescent="0.25">
      <c r="A183" s="34">
        <v>637002</v>
      </c>
      <c r="B183" s="35">
        <v>41</v>
      </c>
      <c r="C183" s="36" t="s">
        <v>176</v>
      </c>
      <c r="D183" s="37">
        <v>0</v>
      </c>
      <c r="E183" s="37">
        <v>0</v>
      </c>
      <c r="F183" s="73">
        <v>0</v>
      </c>
      <c r="G183" s="39">
        <v>3000</v>
      </c>
      <c r="H183" s="40">
        <v>0</v>
      </c>
      <c r="I183" s="41">
        <v>0</v>
      </c>
      <c r="J183" s="41">
        <v>3000</v>
      </c>
    </row>
    <row r="184" spans="1:10" x14ac:dyDescent="0.25">
      <c r="A184" s="34">
        <v>637004</v>
      </c>
      <c r="B184" s="35">
        <v>41</v>
      </c>
      <c r="C184" s="36" t="s">
        <v>177</v>
      </c>
      <c r="D184" s="37">
        <v>44170</v>
      </c>
      <c r="E184" s="37">
        <v>45277</v>
      </c>
      <c r="F184" s="73">
        <v>43000</v>
      </c>
      <c r="G184" s="39">
        <v>46000</v>
      </c>
      <c r="H184" s="40">
        <v>46000</v>
      </c>
      <c r="I184" s="41">
        <v>46000</v>
      </c>
      <c r="J184" s="41">
        <v>46000</v>
      </c>
    </row>
    <row r="185" spans="1:10" x14ac:dyDescent="0.25">
      <c r="A185" s="185" t="s">
        <v>178</v>
      </c>
      <c r="B185" s="186"/>
      <c r="C185" s="185"/>
      <c r="D185" s="188">
        <f t="shared" ref="D185:J185" si="20">SUM(D182:D184)</f>
        <v>45613</v>
      </c>
      <c r="E185" s="188">
        <f t="shared" si="20"/>
        <v>46823</v>
      </c>
      <c r="F185" s="188">
        <f t="shared" si="20"/>
        <v>46820</v>
      </c>
      <c r="G185" s="188">
        <f t="shared" si="20"/>
        <v>49500</v>
      </c>
      <c r="H185" s="188">
        <f t="shared" si="20"/>
        <v>47000</v>
      </c>
      <c r="I185" s="188">
        <f t="shared" si="20"/>
        <v>47000</v>
      </c>
      <c r="J185" s="188">
        <f t="shared" si="20"/>
        <v>49500</v>
      </c>
    </row>
    <row r="186" spans="1:10" x14ac:dyDescent="0.25">
      <c r="A186" s="199"/>
      <c r="B186" s="200"/>
      <c r="C186" s="211"/>
      <c r="D186" s="220"/>
      <c r="E186" s="220"/>
      <c r="F186" s="220"/>
      <c r="G186" s="220"/>
      <c r="H186" s="221"/>
      <c r="I186" s="222"/>
      <c r="J186" s="222"/>
    </row>
    <row r="187" spans="1:10" x14ac:dyDescent="0.25">
      <c r="A187" s="177" t="s">
        <v>179</v>
      </c>
      <c r="B187" s="223"/>
      <c r="C187" s="179" t="s">
        <v>180</v>
      </c>
      <c r="D187" s="180"/>
      <c r="E187" s="180"/>
      <c r="F187" s="180"/>
      <c r="G187" s="181"/>
      <c r="H187" s="141"/>
      <c r="I187" s="182"/>
      <c r="J187" s="183"/>
    </row>
    <row r="188" spans="1:10" x14ac:dyDescent="0.25">
      <c r="A188" s="34">
        <v>635006</v>
      </c>
      <c r="B188" s="35">
        <v>41</v>
      </c>
      <c r="C188" s="36" t="s">
        <v>181</v>
      </c>
      <c r="D188" s="37">
        <v>1497</v>
      </c>
      <c r="E188" s="37">
        <v>677</v>
      </c>
      <c r="F188" s="73">
        <v>700</v>
      </c>
      <c r="G188" s="39">
        <v>2000</v>
      </c>
      <c r="H188" s="40">
        <v>2000</v>
      </c>
      <c r="I188" s="41">
        <v>2000</v>
      </c>
      <c r="J188" s="41">
        <v>1000</v>
      </c>
    </row>
    <row r="189" spans="1:10" x14ac:dyDescent="0.25">
      <c r="A189" s="34">
        <v>630</v>
      </c>
      <c r="B189" s="35">
        <v>111</v>
      </c>
      <c r="C189" s="36" t="s">
        <v>40</v>
      </c>
      <c r="D189" s="37">
        <v>176</v>
      </c>
      <c r="E189" s="37">
        <v>156</v>
      </c>
      <c r="F189" s="73">
        <v>161</v>
      </c>
      <c r="G189" s="39">
        <v>180</v>
      </c>
      <c r="H189" s="40">
        <v>160</v>
      </c>
      <c r="I189" s="41">
        <v>160</v>
      </c>
      <c r="J189" s="41">
        <v>160</v>
      </c>
    </row>
    <row r="190" spans="1:10" x14ac:dyDescent="0.25">
      <c r="A190" s="185" t="s">
        <v>182</v>
      </c>
      <c r="B190" s="186"/>
      <c r="C190" s="187"/>
      <c r="D190" s="188">
        <f t="shared" ref="D190:J190" si="21">SUM(D188:D189)</f>
        <v>1673</v>
      </c>
      <c r="E190" s="188">
        <f t="shared" si="21"/>
        <v>833</v>
      </c>
      <c r="F190" s="188">
        <f t="shared" si="21"/>
        <v>861</v>
      </c>
      <c r="G190" s="188">
        <f t="shared" si="21"/>
        <v>2180</v>
      </c>
      <c r="H190" s="188">
        <f t="shared" si="21"/>
        <v>2160</v>
      </c>
      <c r="I190" s="188">
        <f t="shared" si="21"/>
        <v>2160</v>
      </c>
      <c r="J190" s="188">
        <f t="shared" si="21"/>
        <v>1160</v>
      </c>
    </row>
    <row r="191" spans="1:10" x14ac:dyDescent="0.25">
      <c r="A191" s="224"/>
      <c r="B191" s="225"/>
      <c r="C191" s="226"/>
      <c r="D191" s="227"/>
      <c r="E191" s="227"/>
      <c r="F191" s="227"/>
      <c r="G191" s="228"/>
      <c r="H191" s="229"/>
      <c r="I191" s="182"/>
      <c r="J191" s="182"/>
    </row>
    <row r="192" spans="1:10" x14ac:dyDescent="0.25">
      <c r="A192" s="177" t="s">
        <v>183</v>
      </c>
      <c r="B192" s="178"/>
      <c r="C192" s="179" t="s">
        <v>184</v>
      </c>
      <c r="D192" s="180"/>
      <c r="E192" s="180"/>
      <c r="F192" s="180"/>
      <c r="G192" s="181"/>
      <c r="H192" s="141"/>
      <c r="I192" s="182"/>
      <c r="J192" s="183"/>
    </row>
    <row r="193" spans="1:10" x14ac:dyDescent="0.25">
      <c r="A193" s="34">
        <v>632001</v>
      </c>
      <c r="B193" s="35">
        <v>41</v>
      </c>
      <c r="C193" s="36" t="s">
        <v>185</v>
      </c>
      <c r="D193" s="37">
        <v>26467</v>
      </c>
      <c r="E193" s="37">
        <v>23484</v>
      </c>
      <c r="F193" s="73">
        <v>23000</v>
      </c>
      <c r="G193" s="39">
        <v>30000</v>
      </c>
      <c r="H193" s="40">
        <v>20000</v>
      </c>
      <c r="I193" s="41">
        <v>20000</v>
      </c>
      <c r="J193" s="41">
        <v>20000</v>
      </c>
    </row>
    <row r="194" spans="1:10" x14ac:dyDescent="0.25">
      <c r="A194" s="34">
        <v>635006</v>
      </c>
      <c r="B194" s="35">
        <v>41</v>
      </c>
      <c r="C194" s="36" t="s">
        <v>186</v>
      </c>
      <c r="D194" s="37">
        <v>1114</v>
      </c>
      <c r="E194" s="37">
        <v>2644</v>
      </c>
      <c r="F194" s="73">
        <v>700</v>
      </c>
      <c r="G194" s="39">
        <v>2000</v>
      </c>
      <c r="H194" s="40">
        <v>500</v>
      </c>
      <c r="I194" s="41">
        <v>500</v>
      </c>
      <c r="J194" s="41">
        <v>1000</v>
      </c>
    </row>
    <row r="195" spans="1:10" x14ac:dyDescent="0.25">
      <c r="A195" s="34">
        <v>637005</v>
      </c>
      <c r="B195" s="35">
        <v>41</v>
      </c>
      <c r="C195" s="36" t="s">
        <v>187</v>
      </c>
      <c r="D195" s="37">
        <v>0</v>
      </c>
      <c r="E195" s="37">
        <v>0</v>
      </c>
      <c r="F195" s="73">
        <v>0</v>
      </c>
      <c r="G195" s="39">
        <v>0</v>
      </c>
      <c r="H195" s="40">
        <v>6000</v>
      </c>
      <c r="I195" s="41">
        <v>0</v>
      </c>
      <c r="J195" s="41">
        <v>0</v>
      </c>
    </row>
    <row r="196" spans="1:10" x14ac:dyDescent="0.25">
      <c r="A196" s="34">
        <v>637004</v>
      </c>
      <c r="B196" s="35">
        <v>41</v>
      </c>
      <c r="C196" s="36" t="s">
        <v>188</v>
      </c>
      <c r="D196" s="37">
        <v>170</v>
      </c>
      <c r="E196" s="37">
        <v>0</v>
      </c>
      <c r="F196" s="73">
        <v>0</v>
      </c>
      <c r="G196" s="39">
        <v>200</v>
      </c>
      <c r="H196" s="40">
        <v>0</v>
      </c>
      <c r="I196" s="41">
        <v>200</v>
      </c>
      <c r="J196" s="41">
        <v>0</v>
      </c>
    </row>
    <row r="197" spans="1:10" x14ac:dyDescent="0.25">
      <c r="A197" s="185" t="s">
        <v>189</v>
      </c>
      <c r="B197" s="186"/>
      <c r="C197" s="187"/>
      <c r="D197" s="188">
        <f t="shared" ref="D197:J197" si="22">SUM(D193:D196)</f>
        <v>27751</v>
      </c>
      <c r="E197" s="188">
        <f t="shared" si="22"/>
        <v>26128</v>
      </c>
      <c r="F197" s="188">
        <f t="shared" si="22"/>
        <v>23700</v>
      </c>
      <c r="G197" s="188">
        <f t="shared" si="22"/>
        <v>32200</v>
      </c>
      <c r="H197" s="188">
        <f>SUM(H193:H196)</f>
        <v>26500</v>
      </c>
      <c r="I197" s="188">
        <f t="shared" si="22"/>
        <v>20700</v>
      </c>
      <c r="J197" s="188">
        <f t="shared" si="22"/>
        <v>21000</v>
      </c>
    </row>
    <row r="198" spans="1:10" x14ac:dyDescent="0.25">
      <c r="A198" s="224"/>
      <c r="B198" s="225"/>
      <c r="C198" s="226"/>
      <c r="D198" s="227"/>
      <c r="E198" s="227"/>
      <c r="F198" s="227"/>
      <c r="G198" s="228"/>
      <c r="H198" s="229"/>
      <c r="I198" s="182"/>
      <c r="J198" s="182"/>
    </row>
    <row r="199" spans="1:10" x14ac:dyDescent="0.25">
      <c r="A199" s="205" t="s">
        <v>190</v>
      </c>
      <c r="B199" s="230"/>
      <c r="C199" s="179" t="s">
        <v>191</v>
      </c>
      <c r="D199" s="180"/>
      <c r="E199" s="180"/>
      <c r="F199" s="180"/>
      <c r="G199" s="181"/>
      <c r="H199" s="141"/>
      <c r="I199" s="182"/>
      <c r="J199" s="183"/>
    </row>
    <row r="200" spans="1:10" x14ac:dyDescent="0.25">
      <c r="A200" s="34">
        <v>632001</v>
      </c>
      <c r="B200" s="35">
        <v>41</v>
      </c>
      <c r="C200" s="36" t="s">
        <v>192</v>
      </c>
      <c r="D200" s="37">
        <v>36912</v>
      </c>
      <c r="E200" s="37">
        <v>34407</v>
      </c>
      <c r="F200" s="73">
        <v>35000</v>
      </c>
      <c r="G200" s="39">
        <v>37000</v>
      </c>
      <c r="H200" s="40">
        <v>37000</v>
      </c>
      <c r="I200" s="114">
        <v>37000</v>
      </c>
      <c r="J200" s="114">
        <v>37000</v>
      </c>
    </row>
    <row r="201" spans="1:10" x14ac:dyDescent="0.25">
      <c r="A201" s="34">
        <v>632002</v>
      </c>
      <c r="B201" s="35">
        <v>41</v>
      </c>
      <c r="C201" s="36" t="s">
        <v>193</v>
      </c>
      <c r="D201" s="37">
        <v>2587</v>
      </c>
      <c r="E201" s="37">
        <v>4998</v>
      </c>
      <c r="F201" s="73">
        <v>5000</v>
      </c>
      <c r="G201" s="39">
        <v>5000</v>
      </c>
      <c r="H201" s="40">
        <v>5000</v>
      </c>
      <c r="I201" s="114">
        <v>5000</v>
      </c>
      <c r="J201" s="114">
        <v>5000</v>
      </c>
    </row>
    <row r="202" spans="1:10" x14ac:dyDescent="0.25">
      <c r="A202" s="34">
        <v>633004</v>
      </c>
      <c r="B202" s="35">
        <v>41</v>
      </c>
      <c r="C202" s="36" t="s">
        <v>194</v>
      </c>
      <c r="D202" s="37">
        <v>0</v>
      </c>
      <c r="E202" s="37">
        <v>0</v>
      </c>
      <c r="F202" s="73">
        <v>0</v>
      </c>
      <c r="G202" s="39">
        <v>0</v>
      </c>
      <c r="H202" s="40">
        <v>3710</v>
      </c>
      <c r="I202" s="114">
        <v>0</v>
      </c>
      <c r="J202" s="114">
        <v>0</v>
      </c>
    </row>
    <row r="203" spans="1:10" x14ac:dyDescent="0.25">
      <c r="A203" s="34">
        <v>633006</v>
      </c>
      <c r="B203" s="35">
        <v>41</v>
      </c>
      <c r="C203" s="36" t="s">
        <v>195</v>
      </c>
      <c r="D203" s="37">
        <v>743</v>
      </c>
      <c r="E203" s="37">
        <v>622</v>
      </c>
      <c r="F203" s="73">
        <v>600</v>
      </c>
      <c r="G203" s="39">
        <v>700</v>
      </c>
      <c r="H203" s="40">
        <v>750</v>
      </c>
      <c r="I203" s="114">
        <v>750</v>
      </c>
      <c r="J203" s="114">
        <v>750</v>
      </c>
    </row>
    <row r="204" spans="1:10" x14ac:dyDescent="0.25">
      <c r="A204" s="34">
        <v>633010</v>
      </c>
      <c r="B204" s="35">
        <v>41</v>
      </c>
      <c r="C204" s="36" t="s">
        <v>196</v>
      </c>
      <c r="D204" s="37">
        <v>0</v>
      </c>
      <c r="E204" s="37">
        <v>0</v>
      </c>
      <c r="F204" s="73">
        <v>70</v>
      </c>
      <c r="G204" s="39">
        <v>100</v>
      </c>
      <c r="H204" s="40">
        <v>100</v>
      </c>
      <c r="I204" s="114">
        <v>100</v>
      </c>
      <c r="J204" s="114">
        <v>100</v>
      </c>
    </row>
    <row r="205" spans="1:10" x14ac:dyDescent="0.25">
      <c r="A205" s="34">
        <v>635004</v>
      </c>
      <c r="B205" s="35">
        <v>41</v>
      </c>
      <c r="C205" s="36" t="s">
        <v>197</v>
      </c>
      <c r="D205" s="37">
        <v>0</v>
      </c>
      <c r="E205" s="37">
        <v>4851</v>
      </c>
      <c r="F205" s="73">
        <v>3000</v>
      </c>
      <c r="G205" s="39">
        <v>5000</v>
      </c>
      <c r="H205" s="40">
        <v>5000</v>
      </c>
      <c r="I205" s="114">
        <v>4000</v>
      </c>
      <c r="J205" s="114">
        <v>4000</v>
      </c>
    </row>
    <row r="206" spans="1:10" ht="24.75" x14ac:dyDescent="0.25">
      <c r="A206" s="34">
        <v>635006</v>
      </c>
      <c r="B206" s="35">
        <v>41</v>
      </c>
      <c r="C206" s="36" t="s">
        <v>396</v>
      </c>
      <c r="D206" s="37">
        <v>526</v>
      </c>
      <c r="E206" s="37">
        <v>4278</v>
      </c>
      <c r="F206" s="73">
        <v>5000</v>
      </c>
      <c r="G206" s="39">
        <v>15000</v>
      </c>
      <c r="H206" s="40">
        <v>13000</v>
      </c>
      <c r="I206" s="114">
        <v>1500</v>
      </c>
      <c r="J206" s="114">
        <v>2000</v>
      </c>
    </row>
    <row r="207" spans="1:10" x14ac:dyDescent="0.25">
      <c r="A207" s="34">
        <v>635006</v>
      </c>
      <c r="B207" s="35">
        <v>41</v>
      </c>
      <c r="C207" s="36" t="s">
        <v>198</v>
      </c>
      <c r="D207" s="37">
        <v>0</v>
      </c>
      <c r="E207" s="37">
        <v>0</v>
      </c>
      <c r="F207" s="73">
        <v>0</v>
      </c>
      <c r="G207" s="39">
        <v>5000</v>
      </c>
      <c r="H207" s="40">
        <v>5000</v>
      </c>
      <c r="I207" s="114">
        <v>0</v>
      </c>
      <c r="J207" s="114">
        <v>0</v>
      </c>
    </row>
    <row r="208" spans="1:10" x14ac:dyDescent="0.25">
      <c r="A208" s="34">
        <v>637004</v>
      </c>
      <c r="B208" s="35">
        <v>41</v>
      </c>
      <c r="C208" s="36" t="s">
        <v>199</v>
      </c>
      <c r="D208" s="37">
        <v>100</v>
      </c>
      <c r="E208" s="37">
        <v>523</v>
      </c>
      <c r="F208" s="73">
        <v>110</v>
      </c>
      <c r="G208" s="39">
        <v>100</v>
      </c>
      <c r="H208" s="40">
        <v>100</v>
      </c>
      <c r="I208" s="114">
        <v>100</v>
      </c>
      <c r="J208" s="114">
        <v>100</v>
      </c>
    </row>
    <row r="209" spans="1:10" x14ac:dyDescent="0.25">
      <c r="A209" s="185" t="s">
        <v>200</v>
      </c>
      <c r="B209" s="186"/>
      <c r="C209" s="185"/>
      <c r="D209" s="188">
        <f t="shared" ref="D209:J209" si="23">SUM(D200:D208)</f>
        <v>40868</v>
      </c>
      <c r="E209" s="188">
        <f t="shared" si="23"/>
        <v>49679</v>
      </c>
      <c r="F209" s="188">
        <f t="shared" si="23"/>
        <v>48780</v>
      </c>
      <c r="G209" s="188">
        <f t="shared" si="23"/>
        <v>67900</v>
      </c>
      <c r="H209" s="188">
        <f t="shared" si="23"/>
        <v>69660</v>
      </c>
      <c r="I209" s="188">
        <f t="shared" si="23"/>
        <v>48450</v>
      </c>
      <c r="J209" s="188">
        <f t="shared" si="23"/>
        <v>48950</v>
      </c>
    </row>
    <row r="210" spans="1:10" x14ac:dyDescent="0.25">
      <c r="A210" s="224"/>
      <c r="B210" s="225"/>
      <c r="C210" s="226"/>
      <c r="D210" s="227"/>
      <c r="E210" s="227"/>
      <c r="F210" s="227"/>
      <c r="G210" s="228"/>
      <c r="H210" s="229"/>
      <c r="I210" s="182"/>
      <c r="J210" s="182"/>
    </row>
    <row r="211" spans="1:10" x14ac:dyDescent="0.25">
      <c r="A211" s="177" t="s">
        <v>201</v>
      </c>
      <c r="B211" s="178"/>
      <c r="C211" s="179" t="s">
        <v>202</v>
      </c>
      <c r="D211" s="180"/>
      <c r="E211" s="180"/>
      <c r="F211" s="180"/>
      <c r="G211" s="181"/>
      <c r="H211" s="141"/>
      <c r="I211" s="182"/>
      <c r="J211" s="183"/>
    </row>
    <row r="212" spans="1:10" x14ac:dyDescent="0.25">
      <c r="A212" s="34">
        <v>632002</v>
      </c>
      <c r="B212" s="35">
        <v>41</v>
      </c>
      <c r="C212" s="36" t="s">
        <v>203</v>
      </c>
      <c r="D212" s="37">
        <v>175</v>
      </c>
      <c r="E212" s="37">
        <v>194</v>
      </c>
      <c r="F212" s="73">
        <v>200</v>
      </c>
      <c r="G212" s="39">
        <v>200</v>
      </c>
      <c r="H212" s="40">
        <v>200</v>
      </c>
      <c r="I212" s="114">
        <v>200</v>
      </c>
      <c r="J212" s="114">
        <v>200</v>
      </c>
    </row>
    <row r="213" spans="1:10" x14ac:dyDescent="0.25">
      <c r="A213" s="34">
        <v>633004</v>
      </c>
      <c r="B213" s="35"/>
      <c r="C213" s="36" t="s">
        <v>368</v>
      </c>
      <c r="D213" s="37">
        <v>0</v>
      </c>
      <c r="E213" s="37">
        <v>0</v>
      </c>
      <c r="F213" s="73">
        <v>0</v>
      </c>
      <c r="G213" s="39">
        <v>0</v>
      </c>
      <c r="H213" s="40">
        <v>3500</v>
      </c>
      <c r="I213" s="114">
        <v>0</v>
      </c>
      <c r="J213" s="114">
        <v>0</v>
      </c>
    </row>
    <row r="214" spans="1:10" x14ac:dyDescent="0.25">
      <c r="A214" s="34">
        <v>635006</v>
      </c>
      <c r="B214" s="35">
        <v>41</v>
      </c>
      <c r="C214" s="36" t="s">
        <v>204</v>
      </c>
      <c r="D214" s="37">
        <v>85</v>
      </c>
      <c r="E214" s="37">
        <v>0</v>
      </c>
      <c r="F214" s="73">
        <v>220</v>
      </c>
      <c r="G214" s="39">
        <v>200</v>
      </c>
      <c r="H214" s="40">
        <v>5000</v>
      </c>
      <c r="I214" s="114">
        <v>200</v>
      </c>
      <c r="J214" s="114">
        <v>200</v>
      </c>
    </row>
    <row r="215" spans="1:10" x14ac:dyDescent="0.25">
      <c r="A215" s="34">
        <v>635006</v>
      </c>
      <c r="B215" s="35">
        <v>41</v>
      </c>
      <c r="C215" s="36" t="s">
        <v>205</v>
      </c>
      <c r="D215" s="37">
        <v>10333</v>
      </c>
      <c r="E215" s="37">
        <v>0</v>
      </c>
      <c r="F215" s="73">
        <v>0</v>
      </c>
      <c r="G215" s="39">
        <v>0</v>
      </c>
      <c r="H215" s="40">
        <v>0</v>
      </c>
      <c r="I215" s="114">
        <v>0</v>
      </c>
      <c r="J215" s="114">
        <v>0</v>
      </c>
    </row>
    <row r="216" spans="1:10" x14ac:dyDescent="0.25">
      <c r="A216" s="34">
        <v>635006</v>
      </c>
      <c r="B216" s="35">
        <v>72</v>
      </c>
      <c r="C216" s="36" t="s">
        <v>206</v>
      </c>
      <c r="D216" s="37">
        <v>2000</v>
      </c>
      <c r="E216" s="37">
        <v>0</v>
      </c>
      <c r="F216" s="73">
        <v>0</v>
      </c>
      <c r="G216" s="39">
        <v>0</v>
      </c>
      <c r="H216" s="40">
        <v>0</v>
      </c>
      <c r="I216" s="114">
        <v>0</v>
      </c>
      <c r="J216" s="114">
        <v>0</v>
      </c>
    </row>
    <row r="217" spans="1:10" x14ac:dyDescent="0.25">
      <c r="A217" s="34">
        <v>642002</v>
      </c>
      <c r="B217" s="35">
        <v>41</v>
      </c>
      <c r="C217" s="36" t="s">
        <v>207</v>
      </c>
      <c r="D217" s="37">
        <v>22499</v>
      </c>
      <c r="E217" s="37">
        <v>21244</v>
      </c>
      <c r="F217" s="73">
        <v>26400</v>
      </c>
      <c r="G217" s="39">
        <v>26400</v>
      </c>
      <c r="H217" s="231">
        <v>26400</v>
      </c>
      <c r="I217" s="114">
        <v>28000</v>
      </c>
      <c r="J217" s="114">
        <v>28000</v>
      </c>
    </row>
    <row r="218" spans="1:10" x14ac:dyDescent="0.25">
      <c r="A218" s="34">
        <v>635006</v>
      </c>
      <c r="B218" s="35">
        <v>41</v>
      </c>
      <c r="C218" s="36" t="s">
        <v>208</v>
      </c>
      <c r="D218" s="37">
        <v>269</v>
      </c>
      <c r="E218" s="37">
        <v>158</v>
      </c>
      <c r="F218" s="73">
        <v>2000</v>
      </c>
      <c r="G218" s="39">
        <v>500</v>
      </c>
      <c r="H218" s="40">
        <v>4500</v>
      </c>
      <c r="I218" s="114">
        <v>500</v>
      </c>
      <c r="J218" s="114">
        <v>500</v>
      </c>
    </row>
    <row r="219" spans="1:10" x14ac:dyDescent="0.25">
      <c r="A219" s="185" t="s">
        <v>209</v>
      </c>
      <c r="B219" s="186"/>
      <c r="C219" s="185"/>
      <c r="D219" s="188">
        <f t="shared" ref="D219:J219" si="24">SUM(D212:D218)</f>
        <v>35361</v>
      </c>
      <c r="E219" s="188">
        <f t="shared" si="24"/>
        <v>21596</v>
      </c>
      <c r="F219" s="188">
        <f t="shared" si="24"/>
        <v>28820</v>
      </c>
      <c r="G219" s="188">
        <f t="shared" si="24"/>
        <v>27300</v>
      </c>
      <c r="H219" s="188">
        <f t="shared" si="24"/>
        <v>39600</v>
      </c>
      <c r="I219" s="188">
        <f t="shared" si="24"/>
        <v>28900</v>
      </c>
      <c r="J219" s="188">
        <f t="shared" si="24"/>
        <v>28900</v>
      </c>
    </row>
    <row r="220" spans="1:10" x14ac:dyDescent="0.25">
      <c r="A220" s="224"/>
      <c r="B220" s="225"/>
      <c r="C220" s="226"/>
      <c r="D220" s="227"/>
      <c r="E220" s="227"/>
      <c r="F220" s="227"/>
      <c r="G220" s="228"/>
      <c r="H220" s="229"/>
      <c r="I220" s="182"/>
      <c r="J220" s="182"/>
    </row>
    <row r="221" spans="1:10" x14ac:dyDescent="0.25">
      <c r="A221" s="205" t="s">
        <v>210</v>
      </c>
      <c r="B221" s="178"/>
      <c r="C221" s="179" t="s">
        <v>211</v>
      </c>
      <c r="D221" s="180"/>
      <c r="E221" s="180"/>
      <c r="F221" s="180"/>
      <c r="G221" s="181"/>
      <c r="H221" s="141"/>
      <c r="I221" s="182"/>
      <c r="J221" s="183"/>
    </row>
    <row r="222" spans="1:10" x14ac:dyDescent="0.25">
      <c r="A222" s="34">
        <v>633001</v>
      </c>
      <c r="B222" s="35">
        <v>41</v>
      </c>
      <c r="C222" s="36" t="s">
        <v>212</v>
      </c>
      <c r="D222" s="37">
        <v>0</v>
      </c>
      <c r="E222" s="37">
        <v>356</v>
      </c>
      <c r="F222" s="38">
        <v>100</v>
      </c>
      <c r="G222" s="39">
        <v>700</v>
      </c>
      <c r="H222" s="231">
        <v>500</v>
      </c>
      <c r="I222" s="114">
        <v>500</v>
      </c>
      <c r="J222" s="114">
        <v>500</v>
      </c>
    </row>
    <row r="223" spans="1:10" x14ac:dyDescent="0.25">
      <c r="A223" s="34">
        <v>633006</v>
      </c>
      <c r="B223" s="35">
        <v>41</v>
      </c>
      <c r="C223" s="36" t="s">
        <v>213</v>
      </c>
      <c r="D223" s="37">
        <v>0</v>
      </c>
      <c r="E223" s="37">
        <v>0</v>
      </c>
      <c r="F223" s="38">
        <v>0</v>
      </c>
      <c r="G223" s="39">
        <v>0</v>
      </c>
      <c r="H223" s="231">
        <v>200</v>
      </c>
      <c r="I223" s="114">
        <v>200</v>
      </c>
      <c r="J223" s="114">
        <v>200</v>
      </c>
    </row>
    <row r="224" spans="1:10" x14ac:dyDescent="0.25">
      <c r="A224" s="34">
        <v>633009</v>
      </c>
      <c r="B224" s="35">
        <v>41</v>
      </c>
      <c r="C224" s="36" t="s">
        <v>214</v>
      </c>
      <c r="D224" s="37">
        <v>345</v>
      </c>
      <c r="E224" s="37">
        <v>214</v>
      </c>
      <c r="F224" s="38">
        <v>200</v>
      </c>
      <c r="G224" s="39">
        <v>500</v>
      </c>
      <c r="H224" s="231">
        <v>500</v>
      </c>
      <c r="I224" s="114">
        <v>500</v>
      </c>
      <c r="J224" s="114">
        <v>500</v>
      </c>
    </row>
    <row r="225" spans="1:10" x14ac:dyDescent="0.25">
      <c r="A225" s="34">
        <v>633002</v>
      </c>
      <c r="B225" s="35">
        <v>41</v>
      </c>
      <c r="C225" s="36" t="s">
        <v>215</v>
      </c>
      <c r="D225" s="37">
        <v>172</v>
      </c>
      <c r="E225" s="37">
        <v>0</v>
      </c>
      <c r="F225" s="38">
        <v>0</v>
      </c>
      <c r="G225" s="39">
        <v>0</v>
      </c>
      <c r="H225" s="231">
        <v>0</v>
      </c>
      <c r="I225" s="114">
        <v>0</v>
      </c>
      <c r="J225" s="114">
        <v>0</v>
      </c>
    </row>
    <row r="226" spans="1:10" x14ac:dyDescent="0.25">
      <c r="A226" s="34">
        <v>633013</v>
      </c>
      <c r="B226" s="35">
        <v>41</v>
      </c>
      <c r="C226" s="36" t="s">
        <v>216</v>
      </c>
      <c r="D226" s="37">
        <v>0</v>
      </c>
      <c r="E226" s="37">
        <v>66</v>
      </c>
      <c r="F226" s="38">
        <v>0</v>
      </c>
      <c r="G226" s="39">
        <v>0</v>
      </c>
      <c r="H226" s="231">
        <v>0</v>
      </c>
      <c r="I226" s="114">
        <v>0</v>
      </c>
      <c r="J226" s="114">
        <v>0</v>
      </c>
    </row>
    <row r="227" spans="1:10" x14ac:dyDescent="0.25">
      <c r="A227" s="34">
        <v>635006</v>
      </c>
      <c r="B227" s="35">
        <v>41</v>
      </c>
      <c r="C227" s="36" t="s">
        <v>217</v>
      </c>
      <c r="D227" s="37">
        <v>0</v>
      </c>
      <c r="E227" s="37">
        <v>0</v>
      </c>
      <c r="F227" s="38">
        <v>1000</v>
      </c>
      <c r="G227" s="39">
        <v>5000</v>
      </c>
      <c r="H227" s="231">
        <v>5000</v>
      </c>
      <c r="I227" s="114">
        <v>0</v>
      </c>
      <c r="J227" s="114">
        <v>0</v>
      </c>
    </row>
    <row r="228" spans="1:10" x14ac:dyDescent="0.25">
      <c r="A228" s="34">
        <v>635006</v>
      </c>
      <c r="B228" s="35">
        <v>111</v>
      </c>
      <c r="C228" s="36" t="s">
        <v>218</v>
      </c>
      <c r="D228" s="37">
        <v>0</v>
      </c>
      <c r="E228" s="37">
        <v>40</v>
      </c>
      <c r="F228" s="73">
        <v>0</v>
      </c>
      <c r="G228" s="39">
        <v>40</v>
      </c>
      <c r="H228" s="231">
        <v>40</v>
      </c>
      <c r="I228" s="114">
        <v>40</v>
      </c>
      <c r="J228" s="114">
        <v>40</v>
      </c>
    </row>
    <row r="229" spans="1:10" x14ac:dyDescent="0.25">
      <c r="A229" s="34">
        <v>635006</v>
      </c>
      <c r="B229" s="35">
        <v>41</v>
      </c>
      <c r="C229" s="36" t="s">
        <v>219</v>
      </c>
      <c r="D229" s="37">
        <v>0</v>
      </c>
      <c r="E229" s="37">
        <v>3900</v>
      </c>
      <c r="F229" s="73">
        <v>0</v>
      </c>
      <c r="G229" s="39">
        <v>0</v>
      </c>
      <c r="H229" s="231">
        <v>0</v>
      </c>
      <c r="I229" s="114">
        <v>0</v>
      </c>
      <c r="J229" s="114">
        <v>0</v>
      </c>
    </row>
    <row r="230" spans="1:10" x14ac:dyDescent="0.25">
      <c r="A230" s="34">
        <v>635006</v>
      </c>
      <c r="B230" s="35">
        <v>41</v>
      </c>
      <c r="C230" s="36" t="s">
        <v>220</v>
      </c>
      <c r="D230" s="37">
        <v>0</v>
      </c>
      <c r="E230" s="37">
        <v>1590</v>
      </c>
      <c r="F230" s="73">
        <v>0</v>
      </c>
      <c r="G230" s="39">
        <v>0</v>
      </c>
      <c r="H230" s="231">
        <v>0</v>
      </c>
      <c r="I230" s="114">
        <v>0</v>
      </c>
      <c r="J230" s="114">
        <v>0</v>
      </c>
    </row>
    <row r="231" spans="1:10" x14ac:dyDescent="0.25">
      <c r="A231" s="34">
        <v>635006</v>
      </c>
      <c r="B231" s="35">
        <v>41</v>
      </c>
      <c r="C231" s="36" t="s">
        <v>221</v>
      </c>
      <c r="D231" s="37">
        <v>0</v>
      </c>
      <c r="E231" s="37">
        <v>0</v>
      </c>
      <c r="F231" s="73">
        <v>2000</v>
      </c>
      <c r="G231" s="39">
        <v>10000</v>
      </c>
      <c r="H231" s="231">
        <v>0</v>
      </c>
      <c r="I231" s="114">
        <v>0</v>
      </c>
      <c r="J231" s="114">
        <v>0</v>
      </c>
    </row>
    <row r="232" spans="1:10" x14ac:dyDescent="0.25">
      <c r="A232" s="34">
        <v>632002</v>
      </c>
      <c r="B232" s="35">
        <v>41</v>
      </c>
      <c r="C232" s="36" t="s">
        <v>222</v>
      </c>
      <c r="D232" s="37">
        <v>12</v>
      </c>
      <c r="E232" s="37">
        <v>0</v>
      </c>
      <c r="F232" s="73">
        <v>0</v>
      </c>
      <c r="G232" s="39">
        <v>20</v>
      </c>
      <c r="H232" s="231">
        <v>0</v>
      </c>
      <c r="I232" s="114">
        <v>0</v>
      </c>
      <c r="J232" s="114">
        <v>0</v>
      </c>
    </row>
    <row r="233" spans="1:10" x14ac:dyDescent="0.25">
      <c r="A233" s="34">
        <v>632001</v>
      </c>
      <c r="B233" s="35">
        <v>41</v>
      </c>
      <c r="C233" s="36" t="s">
        <v>223</v>
      </c>
      <c r="D233" s="39">
        <v>0</v>
      </c>
      <c r="E233" s="39">
        <v>11133</v>
      </c>
      <c r="F233" s="38">
        <v>15000</v>
      </c>
      <c r="G233" s="39">
        <v>13000</v>
      </c>
      <c r="H233" s="231">
        <v>16000</v>
      </c>
      <c r="I233" s="41">
        <v>16000</v>
      </c>
      <c r="J233" s="41">
        <v>16000</v>
      </c>
    </row>
    <row r="234" spans="1:10" x14ac:dyDescent="0.25">
      <c r="A234" s="34">
        <v>632001</v>
      </c>
      <c r="B234" s="35">
        <v>41</v>
      </c>
      <c r="C234" s="36" t="s">
        <v>224</v>
      </c>
      <c r="D234" s="37">
        <v>11482</v>
      </c>
      <c r="E234" s="37">
        <v>0</v>
      </c>
      <c r="F234" s="38">
        <v>0</v>
      </c>
      <c r="G234" s="39">
        <v>0</v>
      </c>
      <c r="H234" s="231">
        <v>0</v>
      </c>
      <c r="I234" s="114">
        <v>0</v>
      </c>
      <c r="J234" s="114">
        <v>0</v>
      </c>
    </row>
    <row r="235" spans="1:10" x14ac:dyDescent="0.25">
      <c r="A235" s="34">
        <v>632001</v>
      </c>
      <c r="B235" s="35">
        <v>41</v>
      </c>
      <c r="C235" s="36" t="s">
        <v>225</v>
      </c>
      <c r="D235" s="37">
        <v>770</v>
      </c>
      <c r="E235" s="37">
        <v>0</v>
      </c>
      <c r="F235" s="38">
        <v>0</v>
      </c>
      <c r="G235" s="39">
        <v>0</v>
      </c>
      <c r="H235" s="231">
        <v>0</v>
      </c>
      <c r="I235" s="114">
        <v>0</v>
      </c>
      <c r="J235" s="114">
        <v>0</v>
      </c>
    </row>
    <row r="236" spans="1:10" x14ac:dyDescent="0.25">
      <c r="A236" s="34">
        <v>632002</v>
      </c>
      <c r="B236" s="35">
        <v>41</v>
      </c>
      <c r="C236" s="36" t="s">
        <v>226</v>
      </c>
      <c r="D236" s="37">
        <v>254</v>
      </c>
      <c r="E236" s="37">
        <v>433</v>
      </c>
      <c r="F236" s="38">
        <v>500</v>
      </c>
      <c r="G236" s="39">
        <v>350</v>
      </c>
      <c r="H236" s="231">
        <v>500</v>
      </c>
      <c r="I236" s="114">
        <v>500</v>
      </c>
      <c r="J236" s="114">
        <v>500</v>
      </c>
    </row>
    <row r="237" spans="1:10" x14ac:dyDescent="0.25">
      <c r="A237" s="34">
        <v>632003</v>
      </c>
      <c r="B237" s="35">
        <v>41</v>
      </c>
      <c r="C237" s="36" t="s">
        <v>227</v>
      </c>
      <c r="D237" s="37">
        <v>413</v>
      </c>
      <c r="E237" s="37">
        <v>318</v>
      </c>
      <c r="F237" s="38">
        <v>350</v>
      </c>
      <c r="G237" s="39">
        <v>500</v>
      </c>
      <c r="H237" s="231">
        <v>350</v>
      </c>
      <c r="I237" s="114">
        <v>500</v>
      </c>
      <c r="J237" s="114">
        <v>500</v>
      </c>
    </row>
    <row r="238" spans="1:10" x14ac:dyDescent="0.25">
      <c r="A238" s="34">
        <v>633001</v>
      </c>
      <c r="B238" s="35">
        <v>41</v>
      </c>
      <c r="C238" s="36" t="s">
        <v>228</v>
      </c>
      <c r="D238" s="37">
        <v>5206</v>
      </c>
      <c r="E238" s="37">
        <v>4219</v>
      </c>
      <c r="F238" s="38">
        <v>1000</v>
      </c>
      <c r="G238" s="39">
        <v>8000</v>
      </c>
      <c r="H238" s="231">
        <v>1000</v>
      </c>
      <c r="I238" s="114">
        <v>2000</v>
      </c>
      <c r="J238" s="114">
        <v>2000</v>
      </c>
    </row>
    <row r="239" spans="1:10" x14ac:dyDescent="0.25">
      <c r="A239" s="34">
        <v>633004</v>
      </c>
      <c r="B239" s="35">
        <v>41</v>
      </c>
      <c r="C239" s="36" t="s">
        <v>229</v>
      </c>
      <c r="D239" s="37">
        <v>0</v>
      </c>
      <c r="E239" s="37">
        <v>115</v>
      </c>
      <c r="F239" s="38">
        <v>700</v>
      </c>
      <c r="G239" s="39">
        <v>1300</v>
      </c>
      <c r="H239" s="231">
        <v>500</v>
      </c>
      <c r="I239" s="114">
        <v>500</v>
      </c>
      <c r="J239" s="114">
        <v>500</v>
      </c>
    </row>
    <row r="240" spans="1:10" x14ac:dyDescent="0.25">
      <c r="A240" s="34">
        <v>633006</v>
      </c>
      <c r="B240" s="35">
        <v>41</v>
      </c>
      <c r="C240" s="36" t="s">
        <v>230</v>
      </c>
      <c r="D240" s="37">
        <v>984</v>
      </c>
      <c r="E240" s="37">
        <v>1147</v>
      </c>
      <c r="F240" s="38">
        <v>2000</v>
      </c>
      <c r="G240" s="39">
        <v>2000</v>
      </c>
      <c r="H240" s="231">
        <v>2000</v>
      </c>
      <c r="I240" s="114">
        <v>2000</v>
      </c>
      <c r="J240" s="114">
        <v>2000</v>
      </c>
    </row>
    <row r="241" spans="1:10" x14ac:dyDescent="0.25">
      <c r="A241" s="34">
        <v>633010</v>
      </c>
      <c r="B241" s="35">
        <v>41</v>
      </c>
      <c r="C241" s="36" t="s">
        <v>231</v>
      </c>
      <c r="D241" s="37">
        <v>99</v>
      </c>
      <c r="E241" s="37">
        <v>187</v>
      </c>
      <c r="F241" s="38">
        <v>0</v>
      </c>
      <c r="G241" s="39">
        <v>80</v>
      </c>
      <c r="H241" s="231">
        <v>200</v>
      </c>
      <c r="I241" s="114">
        <v>80</v>
      </c>
      <c r="J241" s="114">
        <v>200</v>
      </c>
    </row>
    <row r="242" spans="1:10" x14ac:dyDescent="0.25">
      <c r="A242" s="34">
        <v>635006</v>
      </c>
      <c r="B242" s="35">
        <v>41</v>
      </c>
      <c r="C242" s="36" t="s">
        <v>232</v>
      </c>
      <c r="D242" s="37">
        <v>250</v>
      </c>
      <c r="E242" s="37">
        <v>1407</v>
      </c>
      <c r="F242" s="38">
        <v>1300</v>
      </c>
      <c r="G242" s="39">
        <v>10000</v>
      </c>
      <c r="H242" s="231">
        <v>10000</v>
      </c>
      <c r="I242" s="114">
        <v>5000</v>
      </c>
      <c r="J242" s="114">
        <v>5000</v>
      </c>
    </row>
    <row r="243" spans="1:10" x14ac:dyDescent="0.25">
      <c r="A243" s="34">
        <v>637004</v>
      </c>
      <c r="B243" s="35">
        <v>41</v>
      </c>
      <c r="C243" s="36" t="s">
        <v>233</v>
      </c>
      <c r="D243" s="37">
        <v>15458</v>
      </c>
      <c r="E243" s="37">
        <v>19762</v>
      </c>
      <c r="F243" s="38">
        <v>17000</v>
      </c>
      <c r="G243" s="39">
        <v>17000</v>
      </c>
      <c r="H243" s="231">
        <v>18670</v>
      </c>
      <c r="I243" s="114">
        <v>17000</v>
      </c>
      <c r="J243" s="114">
        <v>17000</v>
      </c>
    </row>
    <row r="244" spans="1:10" x14ac:dyDescent="0.25">
      <c r="A244" s="34">
        <v>637027</v>
      </c>
      <c r="B244" s="35">
        <v>41</v>
      </c>
      <c r="C244" s="36" t="s">
        <v>234</v>
      </c>
      <c r="D244" s="37">
        <v>0</v>
      </c>
      <c r="E244" s="37">
        <v>3376</v>
      </c>
      <c r="F244" s="38">
        <v>3500</v>
      </c>
      <c r="G244" s="39">
        <v>3500</v>
      </c>
      <c r="H244" s="231">
        <v>3500</v>
      </c>
      <c r="I244" s="114">
        <v>3500</v>
      </c>
      <c r="J244" s="114">
        <v>3500</v>
      </c>
    </row>
    <row r="245" spans="1:10" x14ac:dyDescent="0.25">
      <c r="A245" s="185" t="s">
        <v>235</v>
      </c>
      <c r="B245" s="186"/>
      <c r="C245" s="187"/>
      <c r="D245" s="188">
        <f t="shared" ref="D245:J245" si="25">SUM(D222:D244)</f>
        <v>35445</v>
      </c>
      <c r="E245" s="188">
        <f t="shared" si="25"/>
        <v>48263</v>
      </c>
      <c r="F245" s="188">
        <f t="shared" si="25"/>
        <v>44650</v>
      </c>
      <c r="G245" s="188">
        <f t="shared" si="25"/>
        <v>71990</v>
      </c>
      <c r="H245" s="189">
        <f t="shared" si="25"/>
        <v>58960</v>
      </c>
      <c r="I245" s="188">
        <f t="shared" si="25"/>
        <v>48320</v>
      </c>
      <c r="J245" s="189">
        <f t="shared" si="25"/>
        <v>48440</v>
      </c>
    </row>
    <row r="246" spans="1:10" x14ac:dyDescent="0.25">
      <c r="A246" s="199"/>
      <c r="B246" s="200"/>
      <c r="C246" s="201"/>
      <c r="D246" s="202"/>
      <c r="E246" s="202"/>
      <c r="F246" s="202"/>
      <c r="G246" s="203"/>
      <c r="H246" s="204"/>
      <c r="I246" s="197"/>
      <c r="J246" s="197"/>
    </row>
    <row r="247" spans="1:10" x14ac:dyDescent="0.25">
      <c r="A247" s="177" t="s">
        <v>236</v>
      </c>
      <c r="B247" s="178"/>
      <c r="C247" s="179" t="s">
        <v>237</v>
      </c>
      <c r="D247" s="180"/>
      <c r="E247" s="180"/>
      <c r="F247" s="180"/>
      <c r="G247" s="181"/>
      <c r="H247" s="141"/>
      <c r="I247" s="182"/>
      <c r="J247" s="183"/>
    </row>
    <row r="248" spans="1:10" x14ac:dyDescent="0.25">
      <c r="A248" s="34">
        <v>632002</v>
      </c>
      <c r="B248" s="35">
        <v>41</v>
      </c>
      <c r="C248" s="36" t="s">
        <v>238</v>
      </c>
      <c r="D248" s="37">
        <v>256</v>
      </c>
      <c r="E248" s="37">
        <v>107</v>
      </c>
      <c r="F248" s="38">
        <v>100</v>
      </c>
      <c r="G248" s="39">
        <v>100</v>
      </c>
      <c r="H248" s="40">
        <v>150</v>
      </c>
      <c r="I248" s="114">
        <v>150</v>
      </c>
      <c r="J248" s="114">
        <v>150</v>
      </c>
    </row>
    <row r="249" spans="1:10" x14ac:dyDescent="0.25">
      <c r="A249" s="34">
        <v>633004</v>
      </c>
      <c r="B249" s="35">
        <v>41</v>
      </c>
      <c r="C249" s="36" t="s">
        <v>239</v>
      </c>
      <c r="D249" s="37">
        <v>6</v>
      </c>
      <c r="E249" s="37">
        <v>25</v>
      </c>
      <c r="F249" s="38">
        <v>30</v>
      </c>
      <c r="G249" s="39">
        <v>30</v>
      </c>
      <c r="H249" s="40">
        <v>50</v>
      </c>
      <c r="I249" s="114">
        <v>50</v>
      </c>
      <c r="J249" s="114">
        <v>50</v>
      </c>
    </row>
    <row r="250" spans="1:10" x14ac:dyDescent="0.25">
      <c r="A250" s="34">
        <v>633006</v>
      </c>
      <c r="B250" s="35">
        <v>41</v>
      </c>
      <c r="C250" s="36" t="s">
        <v>240</v>
      </c>
      <c r="D250" s="37">
        <v>21</v>
      </c>
      <c r="E250" s="37">
        <v>32</v>
      </c>
      <c r="F250" s="38">
        <v>100</v>
      </c>
      <c r="G250" s="39">
        <v>50</v>
      </c>
      <c r="H250" s="40">
        <v>50</v>
      </c>
      <c r="I250" s="114">
        <v>50</v>
      </c>
      <c r="J250" s="114">
        <v>50</v>
      </c>
    </row>
    <row r="251" spans="1:10" x14ac:dyDescent="0.25">
      <c r="A251" s="34">
        <v>637005</v>
      </c>
      <c r="B251" s="35">
        <v>41</v>
      </c>
      <c r="C251" s="36" t="s">
        <v>241</v>
      </c>
      <c r="D251" s="37">
        <v>324</v>
      </c>
      <c r="E251" s="37">
        <v>59</v>
      </c>
      <c r="F251" s="38">
        <v>100</v>
      </c>
      <c r="G251" s="39">
        <v>300</v>
      </c>
      <c r="H251" s="40">
        <v>300</v>
      </c>
      <c r="I251" s="114">
        <v>300</v>
      </c>
      <c r="J251" s="114">
        <v>300</v>
      </c>
    </row>
    <row r="252" spans="1:10" x14ac:dyDescent="0.25">
      <c r="A252" s="34">
        <v>642002</v>
      </c>
      <c r="B252" s="35">
        <v>41</v>
      </c>
      <c r="C252" s="36" t="s">
        <v>242</v>
      </c>
      <c r="D252" s="37">
        <v>3400</v>
      </c>
      <c r="E252" s="37">
        <v>3349</v>
      </c>
      <c r="F252" s="38">
        <v>3430</v>
      </c>
      <c r="G252" s="39">
        <v>3550</v>
      </c>
      <c r="H252" s="231">
        <v>2600</v>
      </c>
      <c r="I252" s="114">
        <v>2600</v>
      </c>
      <c r="J252" s="114">
        <v>2600</v>
      </c>
    </row>
    <row r="253" spans="1:10" x14ac:dyDescent="0.25">
      <c r="A253" s="34">
        <v>642006</v>
      </c>
      <c r="B253" s="35">
        <v>41</v>
      </c>
      <c r="C253" s="36" t="s">
        <v>243</v>
      </c>
      <c r="D253" s="37">
        <v>959</v>
      </c>
      <c r="E253" s="37">
        <v>813</v>
      </c>
      <c r="F253" s="38">
        <v>500</v>
      </c>
      <c r="G253" s="39">
        <v>500</v>
      </c>
      <c r="H253" s="40">
        <v>500</v>
      </c>
      <c r="I253" s="114">
        <v>500</v>
      </c>
      <c r="J253" s="114">
        <v>500</v>
      </c>
    </row>
    <row r="254" spans="1:10" x14ac:dyDescent="0.25">
      <c r="A254" s="185" t="s">
        <v>244</v>
      </c>
      <c r="B254" s="186"/>
      <c r="C254" s="187"/>
      <c r="D254" s="189">
        <f t="shared" ref="D254:J254" si="26">SUM(D248:D253)</f>
        <v>4966</v>
      </c>
      <c r="E254" s="189">
        <f t="shared" si="26"/>
        <v>4385</v>
      </c>
      <c r="F254" s="189">
        <f t="shared" si="26"/>
        <v>4260</v>
      </c>
      <c r="G254" s="189">
        <f t="shared" si="26"/>
        <v>4530</v>
      </c>
      <c r="H254" s="189">
        <f t="shared" si="26"/>
        <v>3650</v>
      </c>
      <c r="I254" s="189">
        <f t="shared" si="26"/>
        <v>3650</v>
      </c>
      <c r="J254" s="189">
        <f t="shared" si="26"/>
        <v>3650</v>
      </c>
    </row>
    <row r="255" spans="1:10" x14ac:dyDescent="0.25">
      <c r="A255" s="232"/>
      <c r="B255" s="233"/>
      <c r="C255" s="234"/>
      <c r="D255" s="235"/>
      <c r="E255" s="235"/>
      <c r="F255" s="235"/>
      <c r="G255" s="236"/>
      <c r="H255" s="237"/>
      <c r="I255" s="182"/>
      <c r="J255" s="182"/>
    </row>
    <row r="256" spans="1:10" x14ac:dyDescent="0.25">
      <c r="A256" s="177" t="s">
        <v>245</v>
      </c>
      <c r="B256" s="178"/>
      <c r="C256" s="179" t="s">
        <v>246</v>
      </c>
      <c r="D256" s="180"/>
      <c r="E256" s="180"/>
      <c r="F256" s="180"/>
      <c r="G256" s="181"/>
      <c r="H256" s="141"/>
      <c r="I256" s="182"/>
      <c r="J256" s="183"/>
    </row>
    <row r="257" spans="1:10" x14ac:dyDescent="0.25">
      <c r="A257" s="34">
        <v>633006</v>
      </c>
      <c r="B257" s="35">
        <v>41</v>
      </c>
      <c r="C257" s="36" t="s">
        <v>247</v>
      </c>
      <c r="D257" s="37">
        <v>0</v>
      </c>
      <c r="E257" s="37">
        <v>0</v>
      </c>
      <c r="F257" s="38">
        <v>0</v>
      </c>
      <c r="G257" s="39">
        <v>300</v>
      </c>
      <c r="H257" s="40">
        <v>1000</v>
      </c>
      <c r="I257" s="114">
        <v>100</v>
      </c>
      <c r="J257" s="114">
        <v>100</v>
      </c>
    </row>
    <row r="258" spans="1:10" x14ac:dyDescent="0.25">
      <c r="A258" s="34">
        <v>637002</v>
      </c>
      <c r="B258" s="35">
        <v>41</v>
      </c>
      <c r="C258" s="36" t="s">
        <v>248</v>
      </c>
      <c r="D258" s="37">
        <v>1190</v>
      </c>
      <c r="E258" s="37">
        <v>1378</v>
      </c>
      <c r="F258" s="38">
        <v>1000</v>
      </c>
      <c r="G258" s="39">
        <v>1200</v>
      </c>
      <c r="H258" s="40">
        <v>1000</v>
      </c>
      <c r="I258" s="114">
        <v>1200</v>
      </c>
      <c r="J258" s="114">
        <v>1200</v>
      </c>
    </row>
    <row r="259" spans="1:10" x14ac:dyDescent="0.25">
      <c r="A259" s="34">
        <v>637013</v>
      </c>
      <c r="B259" s="35">
        <v>41</v>
      </c>
      <c r="C259" s="36" t="s">
        <v>249</v>
      </c>
      <c r="D259" s="37">
        <v>1826</v>
      </c>
      <c r="E259" s="37">
        <v>1800</v>
      </c>
      <c r="F259" s="38">
        <v>2600</v>
      </c>
      <c r="G259" s="39">
        <v>1900</v>
      </c>
      <c r="H259" s="40">
        <v>2600</v>
      </c>
      <c r="I259" s="114">
        <v>2000</v>
      </c>
      <c r="J259" s="114">
        <v>2000</v>
      </c>
    </row>
    <row r="260" spans="1:10" x14ac:dyDescent="0.25">
      <c r="A260" s="34">
        <v>637026</v>
      </c>
      <c r="B260" s="35">
        <v>41</v>
      </c>
      <c r="C260" s="36" t="s">
        <v>250</v>
      </c>
      <c r="D260" s="37">
        <v>2178</v>
      </c>
      <c r="E260" s="37">
        <v>2158</v>
      </c>
      <c r="F260" s="38">
        <v>2800</v>
      </c>
      <c r="G260" s="39">
        <v>2200</v>
      </c>
      <c r="H260" s="40">
        <v>2200</v>
      </c>
      <c r="I260" s="114">
        <v>2200</v>
      </c>
      <c r="J260" s="114">
        <v>2200</v>
      </c>
    </row>
    <row r="261" spans="1:10" x14ac:dyDescent="0.25">
      <c r="A261" s="185" t="s">
        <v>251</v>
      </c>
      <c r="B261" s="186"/>
      <c r="C261" s="187"/>
      <c r="D261" s="189">
        <f t="shared" ref="D261:J261" si="27">SUM(D257:D260)</f>
        <v>5194</v>
      </c>
      <c r="E261" s="189">
        <f t="shared" si="27"/>
        <v>5336</v>
      </c>
      <c r="F261" s="189">
        <f t="shared" si="27"/>
        <v>6400</v>
      </c>
      <c r="G261" s="189">
        <f t="shared" si="27"/>
        <v>5600</v>
      </c>
      <c r="H261" s="189">
        <f t="shared" si="27"/>
        <v>6800</v>
      </c>
      <c r="I261" s="189">
        <f t="shared" si="27"/>
        <v>5500</v>
      </c>
      <c r="J261" s="189">
        <f t="shared" si="27"/>
        <v>5500</v>
      </c>
    </row>
    <row r="262" spans="1:10" x14ac:dyDescent="0.25">
      <c r="A262" s="213"/>
      <c r="B262" s="214"/>
      <c r="C262" s="238"/>
      <c r="D262" s="239"/>
      <c r="E262" s="239"/>
      <c r="F262" s="239"/>
      <c r="G262" s="240"/>
      <c r="H262" s="217"/>
      <c r="I262" s="197"/>
      <c r="J262" s="197"/>
    </row>
    <row r="263" spans="1:10" x14ac:dyDescent="0.25">
      <c r="A263" s="177" t="s">
        <v>252</v>
      </c>
      <c r="B263" s="178"/>
      <c r="C263" s="179" t="s">
        <v>253</v>
      </c>
      <c r="D263" s="180"/>
      <c r="E263" s="180"/>
      <c r="F263" s="180"/>
      <c r="G263" s="181"/>
      <c r="H263" s="141"/>
      <c r="I263" s="182"/>
      <c r="J263" s="183"/>
    </row>
    <row r="264" spans="1:10" x14ac:dyDescent="0.25">
      <c r="A264" s="34">
        <v>610</v>
      </c>
      <c r="B264" s="35">
        <v>41</v>
      </c>
      <c r="C264" s="36" t="s">
        <v>254</v>
      </c>
      <c r="D264" s="37">
        <v>62090</v>
      </c>
      <c r="E264" s="37">
        <v>86505</v>
      </c>
      <c r="F264" s="38">
        <v>87250</v>
      </c>
      <c r="G264" s="39">
        <v>87250</v>
      </c>
      <c r="H264" s="40">
        <v>91000</v>
      </c>
      <c r="I264" s="114">
        <v>93000</v>
      </c>
      <c r="J264" s="114">
        <v>95000</v>
      </c>
    </row>
    <row r="265" spans="1:10" x14ac:dyDescent="0.25">
      <c r="A265" s="34">
        <v>620</v>
      </c>
      <c r="B265" s="35">
        <v>41</v>
      </c>
      <c r="C265" s="36" t="s">
        <v>255</v>
      </c>
      <c r="D265" s="37">
        <v>22364</v>
      </c>
      <c r="E265" s="37">
        <v>30481</v>
      </c>
      <c r="F265" s="38">
        <v>30700</v>
      </c>
      <c r="G265" s="39">
        <v>30700</v>
      </c>
      <c r="H265" s="40">
        <v>32000</v>
      </c>
      <c r="I265" s="114">
        <v>32600</v>
      </c>
      <c r="J265" s="114">
        <v>33300</v>
      </c>
    </row>
    <row r="266" spans="1:10" x14ac:dyDescent="0.25">
      <c r="A266" s="34">
        <v>631001</v>
      </c>
      <c r="B266" s="35">
        <v>41</v>
      </c>
      <c r="C266" s="36" t="s">
        <v>256</v>
      </c>
      <c r="D266" s="37">
        <v>94</v>
      </c>
      <c r="E266" s="37">
        <v>12</v>
      </c>
      <c r="F266" s="38">
        <v>500</v>
      </c>
      <c r="G266" s="39">
        <v>100</v>
      </c>
      <c r="H266" s="40">
        <v>500</v>
      </c>
      <c r="I266" s="114">
        <v>300</v>
      </c>
      <c r="J266" s="114">
        <v>300</v>
      </c>
    </row>
    <row r="267" spans="1:10" x14ac:dyDescent="0.25">
      <c r="A267" s="34">
        <v>632001</v>
      </c>
      <c r="B267" s="35">
        <v>41</v>
      </c>
      <c r="C267" s="36" t="s">
        <v>257</v>
      </c>
      <c r="D267" s="37">
        <v>5664</v>
      </c>
      <c r="E267" s="37">
        <v>6293</v>
      </c>
      <c r="F267" s="38">
        <v>9100</v>
      </c>
      <c r="G267" s="39">
        <v>5800</v>
      </c>
      <c r="H267" s="40">
        <v>9100</v>
      </c>
      <c r="I267" s="114">
        <v>9100</v>
      </c>
      <c r="J267" s="114">
        <v>9100</v>
      </c>
    </row>
    <row r="268" spans="1:10" x14ac:dyDescent="0.25">
      <c r="A268" s="113">
        <v>632001</v>
      </c>
      <c r="B268" s="114">
        <v>111</v>
      </c>
      <c r="C268" s="115" t="s">
        <v>258</v>
      </c>
      <c r="D268" s="241">
        <v>3936</v>
      </c>
      <c r="E268" s="241">
        <v>2658</v>
      </c>
      <c r="F268" s="38">
        <v>0</v>
      </c>
      <c r="G268" s="39">
        <v>0</v>
      </c>
      <c r="H268" s="40">
        <v>0</v>
      </c>
      <c r="I268" s="114">
        <v>0</v>
      </c>
      <c r="J268" s="114">
        <v>0</v>
      </c>
    </row>
    <row r="269" spans="1:10" x14ac:dyDescent="0.25">
      <c r="A269" s="34">
        <v>632002</v>
      </c>
      <c r="B269" s="35">
        <v>41</v>
      </c>
      <c r="C269" s="36" t="s">
        <v>259</v>
      </c>
      <c r="D269" s="37">
        <v>461</v>
      </c>
      <c r="E269" s="37">
        <v>683</v>
      </c>
      <c r="F269" s="38">
        <v>700</v>
      </c>
      <c r="G269" s="39">
        <v>500</v>
      </c>
      <c r="H269" s="40">
        <v>500</v>
      </c>
      <c r="I269" s="114">
        <v>500</v>
      </c>
      <c r="J269" s="114">
        <v>500</v>
      </c>
    </row>
    <row r="270" spans="1:10" x14ac:dyDescent="0.25">
      <c r="A270" s="34">
        <v>632003</v>
      </c>
      <c r="B270" s="35">
        <v>41</v>
      </c>
      <c r="C270" s="36" t="s">
        <v>260</v>
      </c>
      <c r="D270" s="37">
        <v>773</v>
      </c>
      <c r="E270" s="37">
        <v>645</v>
      </c>
      <c r="F270" s="38">
        <v>400</v>
      </c>
      <c r="G270" s="39">
        <v>700</v>
      </c>
      <c r="H270" s="40">
        <v>700</v>
      </c>
      <c r="I270" s="114">
        <v>700</v>
      </c>
      <c r="J270" s="114">
        <v>700</v>
      </c>
    </row>
    <row r="271" spans="1:10" x14ac:dyDescent="0.25">
      <c r="A271" s="34">
        <v>633001</v>
      </c>
      <c r="B271" s="35">
        <v>41</v>
      </c>
      <c r="C271" s="36" t="s">
        <v>369</v>
      </c>
      <c r="D271" s="37">
        <v>17458</v>
      </c>
      <c r="E271" s="37">
        <v>1526</v>
      </c>
      <c r="F271" s="38">
        <v>2000</v>
      </c>
      <c r="G271" s="39">
        <v>2500</v>
      </c>
      <c r="H271" s="40">
        <v>1000</v>
      </c>
      <c r="I271" s="114">
        <v>500</v>
      </c>
      <c r="J271" s="114">
        <v>1000</v>
      </c>
    </row>
    <row r="272" spans="1:10" x14ac:dyDescent="0.25">
      <c r="A272" s="34">
        <v>633002</v>
      </c>
      <c r="B272" s="35">
        <v>41</v>
      </c>
      <c r="C272" s="36" t="s">
        <v>261</v>
      </c>
      <c r="D272" s="37">
        <v>0</v>
      </c>
      <c r="E272" s="37">
        <v>0</v>
      </c>
      <c r="F272" s="38">
        <v>0</v>
      </c>
      <c r="G272" s="39">
        <v>0</v>
      </c>
      <c r="H272" s="40">
        <v>750</v>
      </c>
      <c r="I272" s="114">
        <v>0</v>
      </c>
      <c r="J272" s="114">
        <v>0</v>
      </c>
    </row>
    <row r="273" spans="1:10" x14ac:dyDescent="0.25">
      <c r="A273" s="34">
        <v>633004</v>
      </c>
      <c r="B273" s="35">
        <v>41</v>
      </c>
      <c r="C273" s="36" t="s">
        <v>262</v>
      </c>
      <c r="D273" s="37">
        <v>0</v>
      </c>
      <c r="E273" s="37">
        <v>0</v>
      </c>
      <c r="F273" s="38">
        <v>700</v>
      </c>
      <c r="G273" s="39">
        <v>700</v>
      </c>
      <c r="H273" s="40">
        <v>1300</v>
      </c>
      <c r="I273" s="114">
        <v>500</v>
      </c>
      <c r="J273" s="114">
        <v>500</v>
      </c>
    </row>
    <row r="274" spans="1:10" x14ac:dyDescent="0.25">
      <c r="A274" s="34">
        <v>633006</v>
      </c>
      <c r="B274" s="35">
        <v>41</v>
      </c>
      <c r="C274" s="36" t="s">
        <v>263</v>
      </c>
      <c r="D274" s="37">
        <v>0</v>
      </c>
      <c r="E274" s="37">
        <v>1532</v>
      </c>
      <c r="F274" s="38">
        <v>2000</v>
      </c>
      <c r="G274" s="39">
        <v>2300</v>
      </c>
      <c r="H274" s="40">
        <v>2500</v>
      </c>
      <c r="I274" s="114">
        <v>2000</v>
      </c>
      <c r="J274" s="114">
        <v>2000</v>
      </c>
    </row>
    <row r="275" spans="1:10" x14ac:dyDescent="0.25">
      <c r="A275" s="113">
        <v>633009</v>
      </c>
      <c r="B275" s="114">
        <v>111</v>
      </c>
      <c r="C275" s="115" t="s">
        <v>264</v>
      </c>
      <c r="D275" s="241">
        <v>0</v>
      </c>
      <c r="E275" s="241">
        <v>0</v>
      </c>
      <c r="F275" s="38">
        <v>2441</v>
      </c>
      <c r="G275" s="39">
        <v>3300</v>
      </c>
      <c r="H275" s="40">
        <v>2441</v>
      </c>
      <c r="I275" s="114">
        <v>2441</v>
      </c>
      <c r="J275" s="114">
        <v>2441</v>
      </c>
    </row>
    <row r="276" spans="1:10" x14ac:dyDescent="0.25">
      <c r="A276" s="34">
        <v>633009</v>
      </c>
      <c r="B276" s="35">
        <v>41</v>
      </c>
      <c r="C276" s="36" t="s">
        <v>265</v>
      </c>
      <c r="D276" s="37">
        <v>701</v>
      </c>
      <c r="E276" s="37">
        <v>876</v>
      </c>
      <c r="F276" s="38">
        <v>600</v>
      </c>
      <c r="G276" s="39">
        <v>600</v>
      </c>
      <c r="H276" s="40">
        <v>0</v>
      </c>
      <c r="I276" s="114">
        <v>0</v>
      </c>
      <c r="J276" s="114">
        <v>0</v>
      </c>
    </row>
    <row r="277" spans="1:10" x14ac:dyDescent="0.25">
      <c r="A277" s="34">
        <v>633010</v>
      </c>
      <c r="B277" s="35">
        <v>41</v>
      </c>
      <c r="C277" s="36" t="s">
        <v>266</v>
      </c>
      <c r="D277" s="37">
        <v>137</v>
      </c>
      <c r="E277" s="37">
        <v>428</v>
      </c>
      <c r="F277" s="38">
        <v>600</v>
      </c>
      <c r="G277" s="39">
        <v>500</v>
      </c>
      <c r="H277" s="40">
        <v>800</v>
      </c>
      <c r="I277" s="114">
        <v>300</v>
      </c>
      <c r="J277" s="114">
        <v>500</v>
      </c>
    </row>
    <row r="278" spans="1:10" x14ac:dyDescent="0.25">
      <c r="A278" s="34">
        <v>633013</v>
      </c>
      <c r="B278" s="35">
        <v>41</v>
      </c>
      <c r="C278" s="36" t="s">
        <v>267</v>
      </c>
      <c r="D278" s="37">
        <v>0</v>
      </c>
      <c r="E278" s="37">
        <v>215</v>
      </c>
      <c r="F278" s="38">
        <v>100</v>
      </c>
      <c r="G278" s="39">
        <v>400</v>
      </c>
      <c r="H278" s="40">
        <v>200</v>
      </c>
      <c r="I278" s="114">
        <v>300</v>
      </c>
      <c r="J278" s="114">
        <v>200</v>
      </c>
    </row>
    <row r="279" spans="1:10" x14ac:dyDescent="0.25">
      <c r="A279" s="34">
        <v>634004</v>
      </c>
      <c r="B279" s="35">
        <v>41</v>
      </c>
      <c r="C279" s="36" t="s">
        <v>268</v>
      </c>
      <c r="D279" s="37">
        <v>10</v>
      </c>
      <c r="E279" s="37">
        <v>0</v>
      </c>
      <c r="F279" s="38">
        <v>0</v>
      </c>
      <c r="G279" s="39">
        <v>0</v>
      </c>
      <c r="H279" s="40">
        <v>0</v>
      </c>
      <c r="I279" s="114">
        <v>0</v>
      </c>
      <c r="J279" s="114">
        <v>0</v>
      </c>
    </row>
    <row r="280" spans="1:10" x14ac:dyDescent="0.25">
      <c r="A280" s="34">
        <v>635004</v>
      </c>
      <c r="B280" s="35">
        <v>41</v>
      </c>
      <c r="C280" s="36" t="s">
        <v>269</v>
      </c>
      <c r="D280" s="37">
        <v>0</v>
      </c>
      <c r="E280" s="37">
        <v>0</v>
      </c>
      <c r="F280" s="38">
        <v>0</v>
      </c>
      <c r="G280" s="39">
        <v>50</v>
      </c>
      <c r="H280" s="40">
        <v>200</v>
      </c>
      <c r="I280" s="114">
        <v>50</v>
      </c>
      <c r="J280" s="114">
        <v>200</v>
      </c>
    </row>
    <row r="281" spans="1:10" x14ac:dyDescent="0.25">
      <c r="A281" s="34">
        <v>635006</v>
      </c>
      <c r="B281" s="35">
        <v>41</v>
      </c>
      <c r="C281" s="36" t="s">
        <v>270</v>
      </c>
      <c r="D281" s="37">
        <v>1248</v>
      </c>
      <c r="E281" s="37">
        <v>627</v>
      </c>
      <c r="F281" s="38">
        <v>5000</v>
      </c>
      <c r="G281" s="39">
        <v>13000</v>
      </c>
      <c r="H281" s="40">
        <v>9000</v>
      </c>
      <c r="I281" s="114">
        <v>8000</v>
      </c>
      <c r="J281" s="114">
        <v>5000</v>
      </c>
    </row>
    <row r="282" spans="1:10" x14ac:dyDescent="0.25">
      <c r="A282" s="34">
        <v>637001</v>
      </c>
      <c r="B282" s="35">
        <v>41</v>
      </c>
      <c r="C282" s="36" t="s">
        <v>271</v>
      </c>
      <c r="D282" s="37">
        <v>151</v>
      </c>
      <c r="E282" s="37">
        <v>113</v>
      </c>
      <c r="F282" s="38">
        <v>150</v>
      </c>
      <c r="G282" s="39">
        <v>150</v>
      </c>
      <c r="H282" s="40">
        <v>150</v>
      </c>
      <c r="I282" s="114">
        <v>150</v>
      </c>
      <c r="J282" s="114">
        <v>150</v>
      </c>
    </row>
    <row r="283" spans="1:10" x14ac:dyDescent="0.25">
      <c r="A283" s="34">
        <v>637004</v>
      </c>
      <c r="B283" s="35">
        <v>41</v>
      </c>
      <c r="C283" s="36" t="s">
        <v>272</v>
      </c>
      <c r="D283" s="37">
        <v>57</v>
      </c>
      <c r="E283" s="37">
        <v>25</v>
      </c>
      <c r="F283" s="38">
        <v>100</v>
      </c>
      <c r="G283" s="39">
        <v>100</v>
      </c>
      <c r="H283" s="40">
        <v>100</v>
      </c>
      <c r="I283" s="114">
        <v>100</v>
      </c>
      <c r="J283" s="114">
        <v>100</v>
      </c>
    </row>
    <row r="284" spans="1:10" x14ac:dyDescent="0.25">
      <c r="A284" s="34">
        <v>637012</v>
      </c>
      <c r="B284" s="35">
        <v>41</v>
      </c>
      <c r="C284" s="36" t="s">
        <v>273</v>
      </c>
      <c r="D284" s="37">
        <v>145</v>
      </c>
      <c r="E284" s="37">
        <v>109</v>
      </c>
      <c r="F284" s="38">
        <v>150</v>
      </c>
      <c r="G284" s="39">
        <v>150</v>
      </c>
      <c r="H284" s="40">
        <v>150</v>
      </c>
      <c r="I284" s="114">
        <v>150</v>
      </c>
      <c r="J284" s="114">
        <v>150</v>
      </c>
    </row>
    <row r="285" spans="1:10" x14ac:dyDescent="0.25">
      <c r="A285" s="34">
        <v>637016</v>
      </c>
      <c r="B285" s="35">
        <v>41</v>
      </c>
      <c r="C285" s="36" t="s">
        <v>274</v>
      </c>
      <c r="D285" s="37">
        <v>876</v>
      </c>
      <c r="E285" s="37">
        <v>1070</v>
      </c>
      <c r="F285" s="38">
        <v>1100</v>
      </c>
      <c r="G285" s="39">
        <v>1100</v>
      </c>
      <c r="H285" s="40">
        <v>1150</v>
      </c>
      <c r="I285" s="114">
        <v>1200</v>
      </c>
      <c r="J285" s="114">
        <v>1250</v>
      </c>
    </row>
    <row r="286" spans="1:10" x14ac:dyDescent="0.25">
      <c r="A286" s="185" t="s">
        <v>275</v>
      </c>
      <c r="B286" s="186"/>
      <c r="C286" s="187"/>
      <c r="D286" s="189">
        <f t="shared" ref="D286:J286" si="28">SUM(D264:D285)</f>
        <v>116165</v>
      </c>
      <c r="E286" s="189">
        <f t="shared" si="28"/>
        <v>133798</v>
      </c>
      <c r="F286" s="189">
        <f t="shared" si="28"/>
        <v>143591</v>
      </c>
      <c r="G286" s="189">
        <f t="shared" si="28"/>
        <v>149900</v>
      </c>
      <c r="H286" s="189">
        <f t="shared" si="28"/>
        <v>153541</v>
      </c>
      <c r="I286" s="188">
        <f t="shared" si="28"/>
        <v>151891</v>
      </c>
      <c r="J286" s="189">
        <f t="shared" si="28"/>
        <v>152391</v>
      </c>
    </row>
    <row r="287" spans="1:10" x14ac:dyDescent="0.25">
      <c r="A287" s="199"/>
      <c r="B287" s="200"/>
      <c r="C287" s="201"/>
      <c r="D287" s="220"/>
      <c r="E287" s="220"/>
      <c r="F287" s="220"/>
      <c r="G287" s="220"/>
      <c r="H287" s="204"/>
      <c r="I287" s="218"/>
      <c r="J287" s="218"/>
    </row>
    <row r="288" spans="1:10" x14ac:dyDescent="0.25">
      <c r="A288" s="205" t="s">
        <v>276</v>
      </c>
      <c r="B288" s="178"/>
      <c r="C288" s="179" t="s">
        <v>277</v>
      </c>
      <c r="D288" s="180"/>
      <c r="E288" s="180"/>
      <c r="F288" s="180"/>
      <c r="G288" s="181"/>
      <c r="H288" s="141"/>
      <c r="I288" s="182"/>
      <c r="J288" s="183"/>
    </row>
    <row r="289" spans="1:10" x14ac:dyDescent="0.25">
      <c r="A289" s="34">
        <v>610</v>
      </c>
      <c r="B289" s="35">
        <v>41</v>
      </c>
      <c r="C289" s="36" t="s">
        <v>278</v>
      </c>
      <c r="D289" s="37">
        <v>18035</v>
      </c>
      <c r="E289" s="37">
        <v>22415</v>
      </c>
      <c r="F289" s="38">
        <v>22000</v>
      </c>
      <c r="G289" s="39">
        <v>32200</v>
      </c>
      <c r="H289" s="40">
        <v>32200</v>
      </c>
      <c r="I289" s="41">
        <v>32200</v>
      </c>
      <c r="J289" s="41">
        <v>32200</v>
      </c>
    </row>
    <row r="290" spans="1:10" x14ac:dyDescent="0.25">
      <c r="A290" s="34">
        <v>620</v>
      </c>
      <c r="B290" s="35">
        <v>41</v>
      </c>
      <c r="C290" s="36" t="s">
        <v>279</v>
      </c>
      <c r="D290" s="37">
        <v>6213</v>
      </c>
      <c r="E290" s="37">
        <v>8935</v>
      </c>
      <c r="F290" s="38">
        <v>8900</v>
      </c>
      <c r="G290" s="39">
        <v>11300</v>
      </c>
      <c r="H290" s="40">
        <v>11300</v>
      </c>
      <c r="I290" s="41">
        <v>11300</v>
      </c>
      <c r="J290" s="41">
        <v>11300</v>
      </c>
    </row>
    <row r="291" spans="1:10" x14ac:dyDescent="0.25">
      <c r="A291" s="34">
        <v>637014</v>
      </c>
      <c r="B291" s="35">
        <v>41</v>
      </c>
      <c r="C291" s="36" t="s">
        <v>280</v>
      </c>
      <c r="D291" s="37">
        <v>2508</v>
      </c>
      <c r="E291" s="37">
        <v>1117</v>
      </c>
      <c r="F291" s="38">
        <v>1500</v>
      </c>
      <c r="G291" s="39">
        <v>3000</v>
      </c>
      <c r="H291" s="40">
        <v>3000</v>
      </c>
      <c r="I291" s="41">
        <v>3000</v>
      </c>
      <c r="J291" s="41">
        <v>3000</v>
      </c>
    </row>
    <row r="292" spans="1:10" x14ac:dyDescent="0.25">
      <c r="A292" s="34">
        <v>637016</v>
      </c>
      <c r="B292" s="35">
        <v>41</v>
      </c>
      <c r="C292" s="36" t="s">
        <v>281</v>
      </c>
      <c r="D292" s="37">
        <v>254</v>
      </c>
      <c r="E292" s="37">
        <v>270</v>
      </c>
      <c r="F292" s="38">
        <v>270</v>
      </c>
      <c r="G292" s="39">
        <v>250</v>
      </c>
      <c r="H292" s="40">
        <v>250</v>
      </c>
      <c r="I292" s="41">
        <v>250</v>
      </c>
      <c r="J292" s="41">
        <v>250</v>
      </c>
    </row>
    <row r="293" spans="1:10" x14ac:dyDescent="0.25">
      <c r="A293" s="34">
        <v>600</v>
      </c>
      <c r="B293" s="35">
        <v>111</v>
      </c>
      <c r="C293" s="36" t="s">
        <v>51</v>
      </c>
      <c r="D293" s="37">
        <v>134400</v>
      </c>
      <c r="E293" s="37">
        <v>0</v>
      </c>
      <c r="F293" s="73">
        <v>0</v>
      </c>
      <c r="G293" s="39">
        <v>0</v>
      </c>
      <c r="H293" s="40">
        <v>0</v>
      </c>
      <c r="I293" s="41">
        <v>0</v>
      </c>
      <c r="J293" s="41">
        <v>0</v>
      </c>
    </row>
    <row r="294" spans="1:10" x14ac:dyDescent="0.25">
      <c r="A294" s="185" t="s">
        <v>282</v>
      </c>
      <c r="B294" s="186"/>
      <c r="C294" s="187"/>
      <c r="D294" s="189">
        <f t="shared" ref="D294:J294" si="29">SUM(D289:D293)</f>
        <v>161410</v>
      </c>
      <c r="E294" s="189">
        <f t="shared" si="29"/>
        <v>32737</v>
      </c>
      <c r="F294" s="189">
        <f t="shared" si="29"/>
        <v>32670</v>
      </c>
      <c r="G294" s="189">
        <f t="shared" si="29"/>
        <v>46750</v>
      </c>
      <c r="H294" s="189">
        <f t="shared" si="29"/>
        <v>46750</v>
      </c>
      <c r="I294" s="188">
        <f t="shared" si="29"/>
        <v>46750</v>
      </c>
      <c r="J294" s="188">
        <f t="shared" si="29"/>
        <v>46750</v>
      </c>
    </row>
    <row r="295" spans="1:10" x14ac:dyDescent="0.25">
      <c r="A295" s="213"/>
      <c r="B295" s="214"/>
      <c r="C295" s="238"/>
      <c r="D295" s="239"/>
      <c r="E295" s="239"/>
      <c r="F295" s="239"/>
      <c r="G295" s="240"/>
      <c r="H295" s="217"/>
      <c r="I295" s="197"/>
      <c r="J295" s="197"/>
    </row>
    <row r="296" spans="1:10" x14ac:dyDescent="0.25">
      <c r="A296" s="205" t="s">
        <v>283</v>
      </c>
      <c r="B296" s="178"/>
      <c r="C296" s="242" t="s">
        <v>284</v>
      </c>
      <c r="D296" s="180"/>
      <c r="E296" s="180"/>
      <c r="F296" s="180"/>
      <c r="G296" s="181"/>
      <c r="H296" s="141"/>
      <c r="I296" s="182"/>
      <c r="J296" s="183"/>
    </row>
    <row r="297" spans="1:10" x14ac:dyDescent="0.25">
      <c r="A297" s="113">
        <v>642026</v>
      </c>
      <c r="B297" s="114">
        <v>41</v>
      </c>
      <c r="C297" s="115" t="s">
        <v>285</v>
      </c>
      <c r="D297" s="165">
        <v>3240</v>
      </c>
      <c r="E297" s="165">
        <v>2700</v>
      </c>
      <c r="F297" s="166">
        <v>3060</v>
      </c>
      <c r="G297" s="39">
        <v>3060</v>
      </c>
      <c r="H297" s="40">
        <v>3060</v>
      </c>
      <c r="I297" s="114">
        <v>3060</v>
      </c>
      <c r="J297" s="114">
        <v>3060</v>
      </c>
    </row>
    <row r="298" spans="1:10" x14ac:dyDescent="0.25">
      <c r="A298" s="243" t="s">
        <v>286</v>
      </c>
      <c r="B298" s="186"/>
      <c r="C298" s="184"/>
      <c r="D298" s="189">
        <f>SUM(D297:D297)</f>
        <v>3240</v>
      </c>
      <c r="E298" s="189">
        <f>SUM(E297:E297)</f>
        <v>2700</v>
      </c>
      <c r="F298" s="189">
        <f>SUM(F297:F297)</f>
        <v>3060</v>
      </c>
      <c r="G298" s="189">
        <f>SUM(G297:G297)</f>
        <v>3060</v>
      </c>
      <c r="H298" s="189">
        <f>SUM(H297:H297)</f>
        <v>3060</v>
      </c>
      <c r="I298" s="188">
        <f t="shared" ref="I298:J298" si="30">SUM(I297:I297)</f>
        <v>3060</v>
      </c>
      <c r="J298" s="188">
        <f t="shared" si="30"/>
        <v>3060</v>
      </c>
    </row>
    <row r="299" spans="1:10" x14ac:dyDescent="0.25">
      <c r="A299" s="244"/>
      <c r="B299" s="245"/>
      <c r="C299" s="246"/>
      <c r="D299" s="247"/>
      <c r="E299" s="247"/>
      <c r="F299" s="247"/>
      <c r="G299" s="247"/>
      <c r="H299" s="248"/>
      <c r="I299" s="247"/>
      <c r="J299" s="247"/>
    </row>
    <row r="300" spans="1:10" x14ac:dyDescent="0.25">
      <c r="A300" s="249" t="s">
        <v>287</v>
      </c>
      <c r="B300" s="250"/>
      <c r="C300" s="251" t="s">
        <v>288</v>
      </c>
      <c r="D300" s="252"/>
      <c r="E300" s="252"/>
      <c r="F300" s="252"/>
      <c r="G300" s="252"/>
      <c r="H300" s="248"/>
      <c r="I300" s="252"/>
      <c r="J300" s="253"/>
    </row>
    <row r="301" spans="1:10" x14ac:dyDescent="0.25">
      <c r="A301" s="113">
        <v>641014</v>
      </c>
      <c r="B301" s="114">
        <v>111</v>
      </c>
      <c r="C301" s="219" t="s">
        <v>289</v>
      </c>
      <c r="D301" s="39">
        <v>568</v>
      </c>
      <c r="E301" s="39">
        <v>958</v>
      </c>
      <c r="F301" s="38">
        <v>1100</v>
      </c>
      <c r="G301" s="39">
        <v>1000</v>
      </c>
      <c r="H301" s="40">
        <v>900</v>
      </c>
      <c r="I301" s="114">
        <v>500</v>
      </c>
      <c r="J301" s="114">
        <v>500</v>
      </c>
    </row>
    <row r="302" spans="1:10" x14ac:dyDescent="0.25">
      <c r="A302" s="113">
        <v>642026</v>
      </c>
      <c r="B302" s="114">
        <v>41</v>
      </c>
      <c r="C302" s="115" t="s">
        <v>290</v>
      </c>
      <c r="D302" s="165">
        <v>1176</v>
      </c>
      <c r="E302" s="165">
        <v>1538</v>
      </c>
      <c r="F302" s="166">
        <v>730</v>
      </c>
      <c r="G302" s="39">
        <v>2000</v>
      </c>
      <c r="H302" s="40">
        <v>2000</v>
      </c>
      <c r="I302" s="114">
        <v>2000</v>
      </c>
      <c r="J302" s="114">
        <v>2000</v>
      </c>
    </row>
    <row r="303" spans="1:10" x14ac:dyDescent="0.25">
      <c r="A303" s="254" t="s">
        <v>291</v>
      </c>
      <c r="B303" s="255"/>
      <c r="C303" s="256"/>
      <c r="D303" s="170">
        <f t="shared" ref="D303:J303" si="31">D301+D302</f>
        <v>1744</v>
      </c>
      <c r="E303" s="170">
        <f t="shared" si="31"/>
        <v>2496</v>
      </c>
      <c r="F303" s="170">
        <f t="shared" si="31"/>
        <v>1830</v>
      </c>
      <c r="G303" s="170">
        <f t="shared" si="31"/>
        <v>3000</v>
      </c>
      <c r="H303" s="170">
        <f t="shared" si="31"/>
        <v>2900</v>
      </c>
      <c r="I303" s="169">
        <f t="shared" si="31"/>
        <v>2500</v>
      </c>
      <c r="J303" s="169">
        <f t="shared" si="31"/>
        <v>2500</v>
      </c>
    </row>
    <row r="304" spans="1:10" x14ac:dyDescent="0.25">
      <c r="A304" s="257" t="s">
        <v>292</v>
      </c>
      <c r="B304" s="258"/>
      <c r="C304" s="259"/>
      <c r="D304" s="88">
        <f t="shared" ref="D304:J304" si="32">SUM(D130+D135+D141+D146+D150+D154+D168+D174+D179+D185+D190+D197+D209+D219+D245+D254+D261+D286+D294+D298)+D303</f>
        <v>832958</v>
      </c>
      <c r="E304" s="88">
        <f t="shared" si="32"/>
        <v>756810</v>
      </c>
      <c r="F304" s="88">
        <f t="shared" si="32"/>
        <v>825353</v>
      </c>
      <c r="G304" s="88">
        <f t="shared" si="32"/>
        <v>912650</v>
      </c>
      <c r="H304" s="88">
        <f t="shared" si="32"/>
        <v>943692</v>
      </c>
      <c r="I304" s="87">
        <f t="shared" si="32"/>
        <v>867412</v>
      </c>
      <c r="J304" s="87">
        <f t="shared" si="32"/>
        <v>916092</v>
      </c>
    </row>
    <row r="305" spans="1:10" x14ac:dyDescent="0.25">
      <c r="A305" s="260"/>
      <c r="B305" s="261"/>
      <c r="C305" s="262"/>
      <c r="D305" s="263"/>
      <c r="E305" s="263"/>
      <c r="F305" s="263"/>
      <c r="G305" s="264"/>
      <c r="H305" s="265"/>
      <c r="I305" s="176"/>
      <c r="J305" s="176"/>
    </row>
    <row r="306" spans="1:10" ht="23.25" x14ac:dyDescent="0.25">
      <c r="A306" s="90"/>
      <c r="B306" s="91" t="s">
        <v>1</v>
      </c>
      <c r="C306" s="92" t="s">
        <v>293</v>
      </c>
      <c r="D306" s="15" t="s">
        <v>3</v>
      </c>
      <c r="E306" s="15" t="s">
        <v>3</v>
      </c>
      <c r="F306" s="16" t="s">
        <v>4</v>
      </c>
      <c r="G306" s="17" t="s">
        <v>5</v>
      </c>
      <c r="H306" s="93" t="s">
        <v>397</v>
      </c>
      <c r="I306" s="17" t="s">
        <v>6</v>
      </c>
      <c r="J306" s="17" t="s">
        <v>55</v>
      </c>
    </row>
    <row r="307" spans="1:10" x14ac:dyDescent="0.25">
      <c r="A307" s="19" t="s">
        <v>7</v>
      </c>
      <c r="B307" s="19" t="s">
        <v>8</v>
      </c>
      <c r="C307" s="20"/>
      <c r="D307" s="21">
        <v>2013</v>
      </c>
      <c r="E307" s="21">
        <v>2014</v>
      </c>
      <c r="F307" s="22">
        <v>2015</v>
      </c>
      <c r="G307" s="23">
        <v>2015</v>
      </c>
      <c r="H307" s="94">
        <v>2016</v>
      </c>
      <c r="I307" s="25">
        <v>2017</v>
      </c>
      <c r="J307" s="25">
        <v>2018</v>
      </c>
    </row>
    <row r="308" spans="1:10" x14ac:dyDescent="0.25">
      <c r="A308" s="113">
        <v>711</v>
      </c>
      <c r="B308" s="41"/>
      <c r="C308" s="413" t="s">
        <v>294</v>
      </c>
      <c r="D308" s="39"/>
      <c r="E308" s="39"/>
      <c r="F308" s="38"/>
      <c r="G308" s="39"/>
      <c r="H308" s="231"/>
      <c r="I308" s="41"/>
      <c r="J308" s="41"/>
    </row>
    <row r="309" spans="1:10" x14ac:dyDescent="0.25">
      <c r="A309" s="267" t="s">
        <v>295</v>
      </c>
      <c r="B309" s="114">
        <v>41</v>
      </c>
      <c r="C309" s="266" t="s">
        <v>388</v>
      </c>
      <c r="D309" s="39">
        <v>0</v>
      </c>
      <c r="E309" s="39">
        <v>0</v>
      </c>
      <c r="F309" s="38">
        <v>0</v>
      </c>
      <c r="G309" s="39">
        <v>0</v>
      </c>
      <c r="H309" s="231">
        <v>3000</v>
      </c>
      <c r="I309" s="114">
        <v>0</v>
      </c>
      <c r="J309" s="114">
        <v>0</v>
      </c>
    </row>
    <row r="310" spans="1:10" x14ac:dyDescent="0.25">
      <c r="A310" s="267" t="s">
        <v>296</v>
      </c>
      <c r="B310" s="114">
        <v>41</v>
      </c>
      <c r="C310" s="115" t="s">
        <v>389</v>
      </c>
      <c r="D310" s="39">
        <v>0</v>
      </c>
      <c r="E310" s="39">
        <v>0</v>
      </c>
      <c r="F310" s="38">
        <v>7860</v>
      </c>
      <c r="G310" s="39">
        <v>0</v>
      </c>
      <c r="H310" s="231">
        <v>4005</v>
      </c>
      <c r="I310" s="114">
        <v>0</v>
      </c>
      <c r="J310" s="114">
        <v>0</v>
      </c>
    </row>
    <row r="311" spans="1:10" x14ac:dyDescent="0.25">
      <c r="A311" s="268" t="s">
        <v>297</v>
      </c>
      <c r="B311" s="114">
        <v>41</v>
      </c>
      <c r="C311" s="115" t="s">
        <v>390</v>
      </c>
      <c r="D311" s="39">
        <v>0</v>
      </c>
      <c r="E311" s="39">
        <v>0</v>
      </c>
      <c r="F311" s="38">
        <v>12000</v>
      </c>
      <c r="G311" s="39">
        <v>0</v>
      </c>
      <c r="H311" s="231">
        <v>0</v>
      </c>
      <c r="I311" s="114">
        <v>0</v>
      </c>
      <c r="J311" s="114">
        <v>0</v>
      </c>
    </row>
    <row r="312" spans="1:10" ht="16.5" customHeight="1" x14ac:dyDescent="0.25">
      <c r="A312" s="268" t="s">
        <v>298</v>
      </c>
      <c r="B312" s="114" t="s">
        <v>58</v>
      </c>
      <c r="C312" s="115" t="s">
        <v>391</v>
      </c>
      <c r="D312" s="39">
        <v>0</v>
      </c>
      <c r="E312" s="39">
        <v>0</v>
      </c>
      <c r="F312" s="38">
        <v>0</v>
      </c>
      <c r="G312" s="39">
        <v>0</v>
      </c>
      <c r="H312" s="231">
        <v>18000</v>
      </c>
      <c r="I312" s="114">
        <v>0</v>
      </c>
      <c r="J312" s="114">
        <v>0</v>
      </c>
    </row>
    <row r="313" spans="1:10" x14ac:dyDescent="0.25">
      <c r="A313" s="269">
        <v>716</v>
      </c>
      <c r="B313" s="35">
        <v>41</v>
      </c>
      <c r="C313" s="36" t="s">
        <v>299</v>
      </c>
      <c r="D313" s="37">
        <v>1500</v>
      </c>
      <c r="E313" s="37">
        <v>0</v>
      </c>
      <c r="F313" s="73">
        <v>0</v>
      </c>
      <c r="G313" s="270">
        <v>0</v>
      </c>
      <c r="H313" s="40">
        <v>0</v>
      </c>
      <c r="I313" s="114">
        <v>0</v>
      </c>
      <c r="J313" s="114">
        <v>0</v>
      </c>
    </row>
    <row r="314" spans="1:10" x14ac:dyDescent="0.25">
      <c r="A314" s="269">
        <v>716</v>
      </c>
      <c r="B314" s="35">
        <v>41</v>
      </c>
      <c r="C314" s="36" t="s">
        <v>300</v>
      </c>
      <c r="D314" s="43">
        <v>0</v>
      </c>
      <c r="E314" s="43">
        <v>1650</v>
      </c>
      <c r="F314" s="75">
        <v>0</v>
      </c>
      <c r="G314" s="270">
        <v>0</v>
      </c>
      <c r="H314" s="40">
        <v>0</v>
      </c>
      <c r="I314" s="114">
        <v>0</v>
      </c>
      <c r="J314" s="114">
        <v>0</v>
      </c>
    </row>
    <row r="315" spans="1:10" x14ac:dyDescent="0.25">
      <c r="A315" s="269">
        <v>717</v>
      </c>
      <c r="B315" s="35">
        <v>41</v>
      </c>
      <c r="C315" s="36" t="s">
        <v>301</v>
      </c>
      <c r="D315" s="37">
        <v>10433</v>
      </c>
      <c r="E315" s="37">
        <v>0</v>
      </c>
      <c r="F315" s="73">
        <v>0</v>
      </c>
      <c r="G315" s="270">
        <v>0</v>
      </c>
      <c r="H315" s="40">
        <v>0</v>
      </c>
      <c r="I315" s="114">
        <v>0</v>
      </c>
      <c r="J315" s="114">
        <v>0</v>
      </c>
    </row>
    <row r="316" spans="1:10" ht="15" customHeight="1" x14ac:dyDescent="0.25">
      <c r="A316" s="269">
        <v>717</v>
      </c>
      <c r="B316" s="35"/>
      <c r="C316" s="414" t="s">
        <v>393</v>
      </c>
      <c r="D316" s="37"/>
      <c r="E316" s="37"/>
      <c r="F316" s="75"/>
      <c r="G316" s="271"/>
      <c r="H316" s="272"/>
      <c r="I316" s="273"/>
      <c r="J316" s="273"/>
    </row>
    <row r="317" spans="1:10" x14ac:dyDescent="0.25">
      <c r="A317" s="274" t="s">
        <v>295</v>
      </c>
      <c r="B317" s="35">
        <v>41</v>
      </c>
      <c r="C317" s="36" t="s">
        <v>392</v>
      </c>
      <c r="D317" s="37">
        <v>7140</v>
      </c>
      <c r="E317" s="37">
        <v>0</v>
      </c>
      <c r="F317" s="75">
        <v>1440</v>
      </c>
      <c r="G317" s="271">
        <v>2000</v>
      </c>
      <c r="H317" s="272">
        <v>7000</v>
      </c>
      <c r="I317" s="273">
        <v>5000</v>
      </c>
      <c r="J317" s="273">
        <v>0</v>
      </c>
    </row>
    <row r="318" spans="1:10" x14ac:dyDescent="0.25">
      <c r="A318" s="269"/>
      <c r="B318" s="35">
        <v>41</v>
      </c>
      <c r="C318" s="36" t="s">
        <v>302</v>
      </c>
      <c r="D318" s="37">
        <v>391694</v>
      </c>
      <c r="E318" s="37">
        <v>9368</v>
      </c>
      <c r="F318" s="75">
        <v>0</v>
      </c>
      <c r="G318" s="271">
        <v>0</v>
      </c>
      <c r="H318" s="272">
        <v>0</v>
      </c>
      <c r="I318" s="273">
        <v>0</v>
      </c>
      <c r="J318" s="273">
        <v>0</v>
      </c>
    </row>
    <row r="319" spans="1:10" x14ac:dyDescent="0.25">
      <c r="A319" s="269"/>
      <c r="B319" s="35">
        <v>111</v>
      </c>
      <c r="C319" s="42" t="s">
        <v>303</v>
      </c>
      <c r="D319" s="43">
        <v>18750</v>
      </c>
      <c r="E319" s="43">
        <v>0</v>
      </c>
      <c r="F319" s="75">
        <v>0</v>
      </c>
      <c r="G319" s="271">
        <v>0</v>
      </c>
      <c r="H319" s="272">
        <v>0</v>
      </c>
      <c r="I319" s="273">
        <v>0</v>
      </c>
      <c r="J319" s="273">
        <v>0</v>
      </c>
    </row>
    <row r="320" spans="1:10" x14ac:dyDescent="0.25">
      <c r="A320" s="269"/>
      <c r="B320" s="35">
        <v>111</v>
      </c>
      <c r="C320" s="42" t="s">
        <v>304</v>
      </c>
      <c r="D320" s="43">
        <v>410020</v>
      </c>
      <c r="E320" s="43">
        <v>0</v>
      </c>
      <c r="F320" s="72">
        <v>0</v>
      </c>
      <c r="G320" s="270">
        <v>0</v>
      </c>
      <c r="H320" s="40">
        <v>0</v>
      </c>
      <c r="I320" s="114">
        <v>0</v>
      </c>
      <c r="J320" s="114">
        <v>0</v>
      </c>
    </row>
    <row r="321" spans="1:10" x14ac:dyDescent="0.25">
      <c r="A321" s="269"/>
      <c r="B321" s="35">
        <v>45</v>
      </c>
      <c r="C321" s="36" t="s">
        <v>305</v>
      </c>
      <c r="D321" s="43">
        <v>867313</v>
      </c>
      <c r="E321" s="43">
        <v>0</v>
      </c>
      <c r="F321" s="75">
        <v>0</v>
      </c>
      <c r="G321" s="271">
        <v>0</v>
      </c>
      <c r="H321" s="40">
        <v>0</v>
      </c>
      <c r="I321" s="114">
        <v>0</v>
      </c>
      <c r="J321" s="114">
        <v>0</v>
      </c>
    </row>
    <row r="322" spans="1:10" x14ac:dyDescent="0.25">
      <c r="A322" s="269"/>
      <c r="B322" s="35">
        <v>41</v>
      </c>
      <c r="C322" s="36" t="s">
        <v>306</v>
      </c>
      <c r="D322" s="43">
        <v>112547</v>
      </c>
      <c r="E322" s="43">
        <v>0</v>
      </c>
      <c r="F322" s="75">
        <v>0</v>
      </c>
      <c r="G322" s="271">
        <v>0</v>
      </c>
      <c r="H322" s="40">
        <v>0</v>
      </c>
      <c r="I322" s="114">
        <v>0</v>
      </c>
      <c r="J322" s="114">
        <v>0</v>
      </c>
    </row>
    <row r="323" spans="1:10" x14ac:dyDescent="0.25">
      <c r="A323" s="269"/>
      <c r="B323" s="35">
        <v>41</v>
      </c>
      <c r="C323" s="36" t="s">
        <v>307</v>
      </c>
      <c r="D323" s="43">
        <v>0</v>
      </c>
      <c r="E323" s="43">
        <v>5382</v>
      </c>
      <c r="F323" s="75">
        <v>0</v>
      </c>
      <c r="G323" s="270">
        <v>0</v>
      </c>
      <c r="H323" s="40">
        <v>0</v>
      </c>
      <c r="I323" s="114">
        <v>0</v>
      </c>
      <c r="J323" s="114">
        <v>0</v>
      </c>
    </row>
    <row r="324" spans="1:10" x14ac:dyDescent="0.25">
      <c r="A324" s="269"/>
      <c r="B324" s="35">
        <v>41</v>
      </c>
      <c r="C324" s="36" t="s">
        <v>308</v>
      </c>
      <c r="D324" s="37">
        <v>0</v>
      </c>
      <c r="E324" s="37">
        <v>18990</v>
      </c>
      <c r="F324" s="73">
        <v>0</v>
      </c>
      <c r="G324" s="271">
        <v>0</v>
      </c>
      <c r="H324" s="272">
        <v>0</v>
      </c>
      <c r="I324" s="273">
        <v>0</v>
      </c>
      <c r="J324" s="273">
        <v>0</v>
      </c>
    </row>
    <row r="325" spans="1:10" x14ac:dyDescent="0.25">
      <c r="A325" s="269"/>
      <c r="B325" s="35">
        <v>41</v>
      </c>
      <c r="C325" s="42" t="s">
        <v>309</v>
      </c>
      <c r="D325" s="37">
        <v>0</v>
      </c>
      <c r="E325" s="37">
        <v>13990</v>
      </c>
      <c r="F325" s="73">
        <v>0</v>
      </c>
      <c r="G325" s="271">
        <v>0</v>
      </c>
      <c r="H325" s="272">
        <v>0</v>
      </c>
      <c r="I325" s="273">
        <v>0</v>
      </c>
      <c r="J325" s="273">
        <v>0</v>
      </c>
    </row>
    <row r="326" spans="1:10" x14ac:dyDescent="0.25">
      <c r="A326" s="269"/>
      <c r="B326" s="35">
        <v>41</v>
      </c>
      <c r="C326" s="36" t="s">
        <v>310</v>
      </c>
      <c r="D326" s="37">
        <v>0</v>
      </c>
      <c r="E326" s="37">
        <v>2358</v>
      </c>
      <c r="F326" s="75">
        <v>0</v>
      </c>
      <c r="G326" s="271">
        <v>0</v>
      </c>
      <c r="H326" s="272">
        <v>0</v>
      </c>
      <c r="I326" s="273">
        <v>3000</v>
      </c>
      <c r="J326" s="273">
        <v>0</v>
      </c>
    </row>
    <row r="327" spans="1:10" x14ac:dyDescent="0.25">
      <c r="A327" s="269"/>
      <c r="B327" s="35">
        <v>41</v>
      </c>
      <c r="C327" s="42" t="s">
        <v>311</v>
      </c>
      <c r="D327" s="43">
        <v>0</v>
      </c>
      <c r="E327" s="43">
        <v>5425</v>
      </c>
      <c r="F327" s="72">
        <v>0</v>
      </c>
      <c r="G327" s="271">
        <v>0</v>
      </c>
      <c r="H327" s="272">
        <v>0</v>
      </c>
      <c r="I327" s="273">
        <v>0</v>
      </c>
      <c r="J327" s="273">
        <v>0</v>
      </c>
    </row>
    <row r="328" spans="1:10" x14ac:dyDescent="0.25">
      <c r="A328" s="274"/>
      <c r="B328" s="35">
        <v>41</v>
      </c>
      <c r="C328" s="42" t="s">
        <v>312</v>
      </c>
      <c r="D328" s="43">
        <v>0</v>
      </c>
      <c r="E328" s="43">
        <v>103853</v>
      </c>
      <c r="F328" s="72">
        <v>2400</v>
      </c>
      <c r="G328" s="271">
        <v>0</v>
      </c>
      <c r="H328" s="272">
        <v>0</v>
      </c>
      <c r="I328" s="273">
        <v>0</v>
      </c>
      <c r="J328" s="273">
        <v>0</v>
      </c>
    </row>
    <row r="329" spans="1:10" x14ac:dyDescent="0.25">
      <c r="A329" s="274"/>
      <c r="B329" s="35">
        <v>41</v>
      </c>
      <c r="C329" s="42" t="s">
        <v>313</v>
      </c>
      <c r="D329" s="43">
        <v>0</v>
      </c>
      <c r="E329" s="43">
        <v>10000</v>
      </c>
      <c r="F329" s="72">
        <v>0</v>
      </c>
      <c r="G329" s="270">
        <v>0</v>
      </c>
      <c r="H329" s="40">
        <v>0</v>
      </c>
      <c r="I329" s="114">
        <v>0</v>
      </c>
      <c r="J329" s="114">
        <v>0</v>
      </c>
    </row>
    <row r="330" spans="1:10" x14ac:dyDescent="0.25">
      <c r="A330" s="274" t="s">
        <v>314</v>
      </c>
      <c r="B330" s="74">
        <v>41</v>
      </c>
      <c r="C330" s="275" t="s">
        <v>315</v>
      </c>
      <c r="D330" s="276">
        <v>0</v>
      </c>
      <c r="E330" s="276">
        <v>3510</v>
      </c>
      <c r="F330" s="75">
        <v>46754</v>
      </c>
      <c r="G330" s="271">
        <v>60000</v>
      </c>
      <c r="H330" s="272">
        <v>0</v>
      </c>
      <c r="I330" s="273">
        <v>0</v>
      </c>
      <c r="J330" s="273">
        <v>0</v>
      </c>
    </row>
    <row r="331" spans="1:10" x14ac:dyDescent="0.25">
      <c r="A331" s="274"/>
      <c r="B331" s="74">
        <v>41</v>
      </c>
      <c r="C331" s="275" t="s">
        <v>316</v>
      </c>
      <c r="D331" s="276">
        <v>0</v>
      </c>
      <c r="E331" s="276">
        <v>12580</v>
      </c>
      <c r="F331" s="75">
        <v>0</v>
      </c>
      <c r="G331" s="271">
        <v>0</v>
      </c>
      <c r="H331" s="272">
        <v>0</v>
      </c>
      <c r="I331" s="273">
        <v>0</v>
      </c>
      <c r="J331" s="273">
        <v>0</v>
      </c>
    </row>
    <row r="332" spans="1:10" ht="24.75" x14ac:dyDescent="0.25">
      <c r="A332" s="274" t="s">
        <v>314</v>
      </c>
      <c r="B332" s="74">
        <v>43</v>
      </c>
      <c r="C332" s="36" t="s">
        <v>317</v>
      </c>
      <c r="D332" s="37">
        <v>0</v>
      </c>
      <c r="E332" s="37">
        <v>7098</v>
      </c>
      <c r="F332" s="73">
        <v>1000</v>
      </c>
      <c r="G332" s="271">
        <v>1000</v>
      </c>
      <c r="H332" s="272">
        <v>0</v>
      </c>
      <c r="I332" s="273">
        <v>0</v>
      </c>
      <c r="J332" s="273">
        <v>0</v>
      </c>
    </row>
    <row r="333" spans="1:10" x14ac:dyDescent="0.25">
      <c r="A333" s="274" t="s">
        <v>314</v>
      </c>
      <c r="B333" s="74">
        <v>41</v>
      </c>
      <c r="C333" s="36" t="s">
        <v>387</v>
      </c>
      <c r="D333" s="37">
        <v>0</v>
      </c>
      <c r="E333" s="37">
        <v>0</v>
      </c>
      <c r="F333" s="277">
        <v>5000</v>
      </c>
      <c r="G333" s="271">
        <v>5000</v>
      </c>
      <c r="H333" s="272">
        <v>0</v>
      </c>
      <c r="I333" s="273">
        <v>0</v>
      </c>
      <c r="J333" s="273">
        <v>0</v>
      </c>
    </row>
    <row r="334" spans="1:10" x14ac:dyDescent="0.25">
      <c r="A334" s="274" t="s">
        <v>314</v>
      </c>
      <c r="B334" s="74">
        <v>41</v>
      </c>
      <c r="C334" s="36" t="s">
        <v>318</v>
      </c>
      <c r="D334" s="37">
        <v>0</v>
      </c>
      <c r="E334" s="37">
        <v>0</v>
      </c>
      <c r="F334" s="277">
        <v>0</v>
      </c>
      <c r="G334" s="270">
        <v>30000</v>
      </c>
      <c r="H334" s="272">
        <v>0</v>
      </c>
      <c r="I334" s="273">
        <v>0</v>
      </c>
      <c r="J334" s="273">
        <v>0</v>
      </c>
    </row>
    <row r="335" spans="1:10" ht="24.75" x14ac:dyDescent="0.25">
      <c r="A335" s="274" t="s">
        <v>314</v>
      </c>
      <c r="B335" s="74">
        <v>45</v>
      </c>
      <c r="C335" s="36" t="s">
        <v>319</v>
      </c>
      <c r="D335" s="37">
        <v>0</v>
      </c>
      <c r="E335" s="37">
        <v>0</v>
      </c>
      <c r="F335" s="277">
        <v>0</v>
      </c>
      <c r="G335" s="278">
        <v>0</v>
      </c>
      <c r="H335" s="272">
        <v>50000</v>
      </c>
      <c r="I335" s="273">
        <v>0</v>
      </c>
      <c r="J335" s="273">
        <v>0</v>
      </c>
    </row>
    <row r="336" spans="1:10" x14ac:dyDescent="0.25">
      <c r="A336" s="269">
        <v>716</v>
      </c>
      <c r="B336" s="74"/>
      <c r="C336" s="414" t="s">
        <v>320</v>
      </c>
      <c r="D336" s="37"/>
      <c r="E336" s="37"/>
      <c r="F336" s="75"/>
      <c r="G336" s="271"/>
      <c r="H336" s="272"/>
      <c r="I336" s="273"/>
      <c r="J336" s="273"/>
    </row>
    <row r="337" spans="1:10" x14ac:dyDescent="0.25">
      <c r="A337" s="269"/>
      <c r="B337" s="74">
        <v>41</v>
      </c>
      <c r="C337" s="36" t="s">
        <v>321</v>
      </c>
      <c r="D337" s="37">
        <v>0</v>
      </c>
      <c r="E337" s="37">
        <v>0</v>
      </c>
      <c r="F337" s="279">
        <v>6000</v>
      </c>
      <c r="G337" s="271">
        <v>6000</v>
      </c>
      <c r="H337" s="272">
        <v>0</v>
      </c>
      <c r="I337" s="273">
        <v>0</v>
      </c>
      <c r="J337" s="273">
        <v>0</v>
      </c>
    </row>
    <row r="338" spans="1:10" x14ac:dyDescent="0.25">
      <c r="A338" s="269"/>
      <c r="B338" s="74">
        <v>41</v>
      </c>
      <c r="C338" s="36" t="s">
        <v>322</v>
      </c>
      <c r="D338" s="37">
        <v>0</v>
      </c>
      <c r="E338" s="37">
        <v>0</v>
      </c>
      <c r="F338" s="279">
        <v>2400</v>
      </c>
      <c r="G338" s="271">
        <v>3500</v>
      </c>
      <c r="H338" s="272">
        <v>0</v>
      </c>
      <c r="I338" s="273">
        <v>0</v>
      </c>
      <c r="J338" s="273">
        <v>0</v>
      </c>
    </row>
    <row r="339" spans="1:10" x14ac:dyDescent="0.25">
      <c r="A339" s="269"/>
      <c r="B339" s="74">
        <v>41</v>
      </c>
      <c r="C339" s="36" t="s">
        <v>323</v>
      </c>
      <c r="D339" s="37">
        <v>0</v>
      </c>
      <c r="E339" s="37">
        <v>0</v>
      </c>
      <c r="F339" s="279">
        <v>2000</v>
      </c>
      <c r="G339" s="271">
        <v>2000</v>
      </c>
      <c r="H339" s="272">
        <v>0</v>
      </c>
      <c r="I339" s="273">
        <v>0</v>
      </c>
      <c r="J339" s="273">
        <v>0</v>
      </c>
    </row>
    <row r="340" spans="1:10" x14ac:dyDescent="0.25">
      <c r="A340" s="269"/>
      <c r="B340" s="74">
        <v>41</v>
      </c>
      <c r="C340" s="36" t="s">
        <v>324</v>
      </c>
      <c r="D340" s="37">
        <v>0</v>
      </c>
      <c r="E340" s="37">
        <v>0</v>
      </c>
      <c r="F340" s="279">
        <v>1900</v>
      </c>
      <c r="G340" s="271">
        <v>2000</v>
      </c>
      <c r="H340" s="272">
        <v>0</v>
      </c>
      <c r="I340" s="273">
        <v>0</v>
      </c>
      <c r="J340" s="273">
        <v>0</v>
      </c>
    </row>
    <row r="341" spans="1:10" ht="24.75" x14ac:dyDescent="0.25">
      <c r="A341" s="269"/>
      <c r="B341" s="74">
        <v>41</v>
      </c>
      <c r="C341" s="36" t="s">
        <v>325</v>
      </c>
      <c r="D341" s="37">
        <v>0</v>
      </c>
      <c r="E341" s="37">
        <v>0</v>
      </c>
      <c r="F341" s="279">
        <v>2500</v>
      </c>
      <c r="G341" s="271">
        <v>5000</v>
      </c>
      <c r="H341" s="272">
        <v>15000</v>
      </c>
      <c r="I341" s="273">
        <v>0</v>
      </c>
      <c r="J341" s="273">
        <v>37592</v>
      </c>
    </row>
    <row r="342" spans="1:10" x14ac:dyDescent="0.25">
      <c r="A342" s="269"/>
      <c r="B342" s="74">
        <v>41</v>
      </c>
      <c r="C342" s="36" t="s">
        <v>326</v>
      </c>
      <c r="D342" s="37">
        <v>0</v>
      </c>
      <c r="E342" s="37">
        <v>0</v>
      </c>
      <c r="F342" s="279">
        <v>0</v>
      </c>
      <c r="G342" s="271">
        <v>5000</v>
      </c>
      <c r="H342" s="272">
        <v>0</v>
      </c>
      <c r="I342" s="273">
        <v>0</v>
      </c>
      <c r="J342" s="273">
        <v>0</v>
      </c>
    </row>
    <row r="343" spans="1:10" x14ac:dyDescent="0.25">
      <c r="A343" s="269"/>
      <c r="B343" s="74"/>
      <c r="C343" s="36" t="s">
        <v>370</v>
      </c>
      <c r="D343" s="37">
        <v>0</v>
      </c>
      <c r="E343" s="37">
        <v>0</v>
      </c>
      <c r="F343" s="279">
        <v>0</v>
      </c>
      <c r="G343" s="271">
        <v>0</v>
      </c>
      <c r="H343" s="272">
        <v>5000</v>
      </c>
      <c r="I343" s="273">
        <v>0</v>
      </c>
      <c r="J343" s="273">
        <v>0</v>
      </c>
    </row>
    <row r="344" spans="1:10" ht="16.5" customHeight="1" x14ac:dyDescent="0.25">
      <c r="A344" s="269">
        <v>717</v>
      </c>
      <c r="B344" s="74" t="s">
        <v>327</v>
      </c>
      <c r="C344" s="414" t="s">
        <v>394</v>
      </c>
      <c r="D344" s="37"/>
      <c r="E344" s="37"/>
      <c r="F344" s="279"/>
      <c r="G344" s="271"/>
      <c r="H344" s="272"/>
      <c r="I344" s="273"/>
      <c r="J344" s="273"/>
    </row>
    <row r="345" spans="1:10" x14ac:dyDescent="0.25">
      <c r="A345" s="274" t="s">
        <v>295</v>
      </c>
      <c r="B345" s="74" t="s">
        <v>58</v>
      </c>
      <c r="C345" s="280" t="s">
        <v>321</v>
      </c>
      <c r="D345" s="37">
        <v>0</v>
      </c>
      <c r="E345" s="37">
        <v>0</v>
      </c>
      <c r="F345" s="277">
        <v>0</v>
      </c>
      <c r="G345" s="271">
        <v>0</v>
      </c>
      <c r="H345" s="272">
        <v>50000</v>
      </c>
      <c r="I345" s="273">
        <v>27352</v>
      </c>
      <c r="J345" s="273">
        <v>0</v>
      </c>
    </row>
    <row r="346" spans="1:10" x14ac:dyDescent="0.25">
      <c r="A346" s="274" t="s">
        <v>314</v>
      </c>
      <c r="B346" s="35">
        <v>45</v>
      </c>
      <c r="C346" s="280" t="s">
        <v>328</v>
      </c>
      <c r="D346" s="37">
        <v>0</v>
      </c>
      <c r="E346" s="37">
        <v>0</v>
      </c>
      <c r="F346" s="277">
        <v>0</v>
      </c>
      <c r="G346" s="271">
        <v>75000</v>
      </c>
      <c r="H346" s="272">
        <v>0</v>
      </c>
      <c r="I346" s="273">
        <v>0</v>
      </c>
      <c r="J346" s="273">
        <v>0</v>
      </c>
    </row>
    <row r="347" spans="1:10" x14ac:dyDescent="0.25">
      <c r="A347" s="274" t="s">
        <v>314</v>
      </c>
      <c r="B347" s="35">
        <v>41</v>
      </c>
      <c r="C347" s="280" t="s">
        <v>329</v>
      </c>
      <c r="D347" s="37">
        <v>0</v>
      </c>
      <c r="E347" s="37">
        <v>0</v>
      </c>
      <c r="F347" s="277">
        <v>0</v>
      </c>
      <c r="G347" s="271">
        <v>4000</v>
      </c>
      <c r="H347" s="272">
        <v>0</v>
      </c>
      <c r="I347" s="273">
        <v>0</v>
      </c>
      <c r="J347" s="273">
        <v>0</v>
      </c>
    </row>
    <row r="348" spans="1:10" x14ac:dyDescent="0.25">
      <c r="A348" s="274" t="s">
        <v>314</v>
      </c>
      <c r="B348" s="35" t="s">
        <v>58</v>
      </c>
      <c r="C348" s="280" t="s">
        <v>330</v>
      </c>
      <c r="D348" s="37">
        <v>0</v>
      </c>
      <c r="E348" s="37">
        <v>2817</v>
      </c>
      <c r="F348" s="277">
        <v>10000</v>
      </c>
      <c r="G348" s="271">
        <v>10000</v>
      </c>
      <c r="H348" s="272">
        <v>50000</v>
      </c>
      <c r="I348" s="273">
        <v>50000</v>
      </c>
      <c r="J348" s="273">
        <v>0</v>
      </c>
    </row>
    <row r="349" spans="1:10" x14ac:dyDescent="0.25">
      <c r="A349" s="274" t="s">
        <v>295</v>
      </c>
      <c r="B349" s="35">
        <v>41</v>
      </c>
      <c r="C349" s="280" t="s">
        <v>331</v>
      </c>
      <c r="D349" s="37">
        <v>0</v>
      </c>
      <c r="E349" s="37">
        <v>0</v>
      </c>
      <c r="F349" s="277">
        <v>0</v>
      </c>
      <c r="G349" s="271">
        <v>3000</v>
      </c>
      <c r="H349" s="272">
        <v>0</v>
      </c>
      <c r="I349" s="273">
        <v>0</v>
      </c>
      <c r="J349" s="273">
        <v>0</v>
      </c>
    </row>
    <row r="350" spans="1:10" x14ac:dyDescent="0.25">
      <c r="A350" s="274" t="s">
        <v>295</v>
      </c>
      <c r="B350" s="35" t="s">
        <v>58</v>
      </c>
      <c r="C350" s="280" t="s">
        <v>332</v>
      </c>
      <c r="D350" s="37">
        <v>0</v>
      </c>
      <c r="E350" s="37">
        <v>0</v>
      </c>
      <c r="F350" s="277">
        <v>0</v>
      </c>
      <c r="G350" s="271">
        <v>20000</v>
      </c>
      <c r="H350" s="272">
        <v>25000</v>
      </c>
      <c r="I350" s="273">
        <v>0</v>
      </c>
      <c r="J350" s="273">
        <v>0</v>
      </c>
    </row>
    <row r="351" spans="1:10" x14ac:dyDescent="0.25">
      <c r="A351" s="274" t="s">
        <v>295</v>
      </c>
      <c r="B351" s="35">
        <v>41</v>
      </c>
      <c r="C351" s="280" t="s">
        <v>333</v>
      </c>
      <c r="D351" s="37">
        <v>0</v>
      </c>
      <c r="E351" s="37">
        <v>0</v>
      </c>
      <c r="F351" s="277">
        <v>7953</v>
      </c>
      <c r="G351" s="271">
        <v>12000</v>
      </c>
      <c r="H351" s="272">
        <v>0</v>
      </c>
      <c r="I351" s="273">
        <v>0</v>
      </c>
      <c r="J351" s="273">
        <v>0</v>
      </c>
    </row>
    <row r="352" spans="1:10" x14ac:dyDescent="0.25">
      <c r="A352" s="274" t="s">
        <v>314</v>
      </c>
      <c r="B352" s="35">
        <v>41</v>
      </c>
      <c r="C352" s="280" t="s">
        <v>334</v>
      </c>
      <c r="D352" s="37">
        <v>0</v>
      </c>
      <c r="E352" s="37">
        <v>0</v>
      </c>
      <c r="F352" s="277">
        <v>0</v>
      </c>
      <c r="G352" s="271">
        <v>11800</v>
      </c>
      <c r="H352" s="272">
        <v>0</v>
      </c>
      <c r="I352" s="273">
        <v>0</v>
      </c>
      <c r="J352" s="273">
        <v>0</v>
      </c>
    </row>
    <row r="353" spans="1:10" x14ac:dyDescent="0.25">
      <c r="A353" s="274" t="s">
        <v>314</v>
      </c>
      <c r="B353" s="35">
        <v>41</v>
      </c>
      <c r="C353" s="280" t="s">
        <v>335</v>
      </c>
      <c r="D353" s="37">
        <v>0</v>
      </c>
      <c r="E353" s="37">
        <v>0</v>
      </c>
      <c r="F353" s="277">
        <v>57110</v>
      </c>
      <c r="G353" s="271">
        <v>57110</v>
      </c>
      <c r="H353" s="272">
        <v>0</v>
      </c>
      <c r="I353" s="273">
        <v>0</v>
      </c>
      <c r="J353" s="273">
        <v>0</v>
      </c>
    </row>
    <row r="354" spans="1:10" x14ac:dyDescent="0.25">
      <c r="A354" s="274" t="s">
        <v>314</v>
      </c>
      <c r="B354" s="35">
        <v>41</v>
      </c>
      <c r="C354" s="280" t="s">
        <v>336</v>
      </c>
      <c r="D354" s="37">
        <v>0</v>
      </c>
      <c r="E354" s="37">
        <v>0</v>
      </c>
      <c r="F354" s="277">
        <v>15000</v>
      </c>
      <c r="G354" s="271">
        <v>15000</v>
      </c>
      <c r="H354" s="272">
        <v>0</v>
      </c>
      <c r="I354" s="273">
        <v>0</v>
      </c>
      <c r="J354" s="273">
        <v>0</v>
      </c>
    </row>
    <row r="355" spans="1:10" ht="24.75" x14ac:dyDescent="0.25">
      <c r="A355" s="274" t="s">
        <v>314</v>
      </c>
      <c r="B355" s="35" t="s">
        <v>58</v>
      </c>
      <c r="C355" s="280" t="s">
        <v>337</v>
      </c>
      <c r="D355" s="37">
        <v>0</v>
      </c>
      <c r="E355" s="37">
        <v>0</v>
      </c>
      <c r="F355" s="277">
        <v>1085050</v>
      </c>
      <c r="G355" s="271">
        <v>1085050</v>
      </c>
      <c r="H355" s="272">
        <v>0</v>
      </c>
      <c r="I355" s="273">
        <v>0</v>
      </c>
      <c r="J355" s="273">
        <v>0</v>
      </c>
    </row>
    <row r="356" spans="1:10" x14ac:dyDescent="0.25">
      <c r="A356" s="274" t="s">
        <v>314</v>
      </c>
      <c r="B356" s="35">
        <v>52</v>
      </c>
      <c r="C356" s="280" t="s">
        <v>338</v>
      </c>
      <c r="D356" s="37">
        <v>0</v>
      </c>
      <c r="E356" s="37">
        <v>0</v>
      </c>
      <c r="F356" s="277">
        <v>150000</v>
      </c>
      <c r="G356" s="271">
        <v>0</v>
      </c>
      <c r="H356" s="272">
        <v>0</v>
      </c>
      <c r="I356" s="273">
        <v>0</v>
      </c>
      <c r="J356" s="273">
        <v>0</v>
      </c>
    </row>
    <row r="357" spans="1:10" x14ac:dyDescent="0.25">
      <c r="A357" s="274" t="s">
        <v>314</v>
      </c>
      <c r="B357" s="35">
        <v>41</v>
      </c>
      <c r="C357" s="280" t="s">
        <v>339</v>
      </c>
      <c r="D357" s="37">
        <v>0</v>
      </c>
      <c r="E357" s="37">
        <v>0</v>
      </c>
      <c r="F357" s="277">
        <v>171000</v>
      </c>
      <c r="G357" s="271">
        <v>0</v>
      </c>
      <c r="H357" s="272">
        <v>0</v>
      </c>
      <c r="I357" s="273">
        <v>0</v>
      </c>
      <c r="J357" s="273">
        <v>0</v>
      </c>
    </row>
    <row r="358" spans="1:10" x14ac:dyDescent="0.25">
      <c r="A358" s="274" t="s">
        <v>295</v>
      </c>
      <c r="B358" s="35" t="s">
        <v>58</v>
      </c>
      <c r="C358" s="280" t="s">
        <v>340</v>
      </c>
      <c r="D358" s="37">
        <v>0</v>
      </c>
      <c r="E358" s="37">
        <v>0</v>
      </c>
      <c r="F358" s="277">
        <v>0</v>
      </c>
      <c r="G358" s="271">
        <v>0</v>
      </c>
      <c r="H358" s="272">
        <v>10000</v>
      </c>
      <c r="I358" s="273">
        <v>0</v>
      </c>
      <c r="J358" s="273">
        <v>0</v>
      </c>
    </row>
    <row r="359" spans="1:10" x14ac:dyDescent="0.25">
      <c r="A359" s="84" t="s">
        <v>341</v>
      </c>
      <c r="B359" s="85"/>
      <c r="C359" s="86"/>
      <c r="D359" s="281">
        <f t="shared" ref="D359:J359" si="33">SUM(D308:D358)</f>
        <v>1819397</v>
      </c>
      <c r="E359" s="281">
        <f t="shared" si="33"/>
        <v>197021</v>
      </c>
      <c r="F359" s="281">
        <f t="shared" si="33"/>
        <v>1587367</v>
      </c>
      <c r="G359" s="281">
        <f t="shared" si="33"/>
        <v>1414460</v>
      </c>
      <c r="H359" s="281">
        <f t="shared" si="33"/>
        <v>237005</v>
      </c>
      <c r="I359" s="281">
        <f t="shared" si="33"/>
        <v>85352</v>
      </c>
      <c r="J359" s="281">
        <f t="shared" si="33"/>
        <v>37592</v>
      </c>
    </row>
    <row r="360" spans="1:10" x14ac:dyDescent="0.25">
      <c r="A360" s="282"/>
      <c r="B360" s="283"/>
      <c r="C360" s="284"/>
      <c r="D360" s="285"/>
      <c r="E360" s="285"/>
      <c r="F360" s="285"/>
      <c r="G360" s="286"/>
      <c r="H360" s="287"/>
      <c r="I360" s="288"/>
      <c r="J360" s="289"/>
    </row>
    <row r="361" spans="1:10" ht="23.25" x14ac:dyDescent="0.25">
      <c r="A361" s="90"/>
      <c r="B361" s="91" t="s">
        <v>1</v>
      </c>
      <c r="C361" s="92" t="s">
        <v>342</v>
      </c>
      <c r="D361" s="15" t="s">
        <v>3</v>
      </c>
      <c r="E361" s="15" t="s">
        <v>3</v>
      </c>
      <c r="F361" s="16" t="s">
        <v>4</v>
      </c>
      <c r="G361" s="17" t="s">
        <v>5</v>
      </c>
      <c r="H361" s="93" t="s">
        <v>397</v>
      </c>
      <c r="I361" s="17" t="s">
        <v>6</v>
      </c>
      <c r="J361" s="17" t="s">
        <v>6</v>
      </c>
    </row>
    <row r="362" spans="1:10" x14ac:dyDescent="0.25">
      <c r="A362" s="19" t="s">
        <v>7</v>
      </c>
      <c r="B362" s="19" t="s">
        <v>8</v>
      </c>
      <c r="C362" s="20"/>
      <c r="D362" s="21">
        <v>2013</v>
      </c>
      <c r="E362" s="21">
        <v>2014</v>
      </c>
      <c r="F362" s="22">
        <v>2015</v>
      </c>
      <c r="G362" s="23">
        <v>2015</v>
      </c>
      <c r="H362" s="94">
        <v>2016</v>
      </c>
      <c r="I362" s="25">
        <v>2017</v>
      </c>
      <c r="J362" s="25">
        <v>2018</v>
      </c>
    </row>
    <row r="363" spans="1:10" x14ac:dyDescent="0.25">
      <c r="A363" s="177" t="s">
        <v>142</v>
      </c>
      <c r="B363" s="178"/>
      <c r="C363" s="179" t="s">
        <v>143</v>
      </c>
      <c r="D363" s="180"/>
      <c r="E363" s="180"/>
      <c r="F363" s="180"/>
      <c r="G363" s="140"/>
      <c r="H363" s="141"/>
      <c r="I363" s="142"/>
      <c r="J363" s="114"/>
    </row>
    <row r="364" spans="1:10" x14ac:dyDescent="0.25">
      <c r="A364" s="34">
        <v>821005</v>
      </c>
      <c r="B364" s="35">
        <v>41</v>
      </c>
      <c r="C364" s="36" t="s">
        <v>343</v>
      </c>
      <c r="D364" s="37">
        <v>13195</v>
      </c>
      <c r="E364" s="37">
        <v>13195</v>
      </c>
      <c r="F364" s="73">
        <v>13200</v>
      </c>
      <c r="G364" s="39">
        <v>13200</v>
      </c>
      <c r="H364" s="290">
        <v>6600</v>
      </c>
      <c r="I364" s="41">
        <v>0</v>
      </c>
      <c r="J364" s="41">
        <v>0</v>
      </c>
    </row>
    <row r="365" spans="1:10" x14ac:dyDescent="0.25">
      <c r="A365" s="34">
        <v>821005</v>
      </c>
      <c r="B365" s="35">
        <v>41</v>
      </c>
      <c r="C365" s="36" t="s">
        <v>344</v>
      </c>
      <c r="D365" s="37">
        <v>8368</v>
      </c>
      <c r="E365" s="37">
        <v>24947</v>
      </c>
      <c r="F365" s="73">
        <v>25000</v>
      </c>
      <c r="G365" s="39">
        <v>25000</v>
      </c>
      <c r="H365" s="290">
        <v>25000</v>
      </c>
      <c r="I365" s="41">
        <v>25000</v>
      </c>
      <c r="J365" s="41">
        <v>25000</v>
      </c>
    </row>
    <row r="366" spans="1:10" x14ac:dyDescent="0.25">
      <c r="A366" s="34">
        <v>821005</v>
      </c>
      <c r="B366" s="35" t="s">
        <v>58</v>
      </c>
      <c r="C366" s="36" t="s">
        <v>345</v>
      </c>
      <c r="D366" s="37">
        <v>0</v>
      </c>
      <c r="E366" s="37">
        <v>0</v>
      </c>
      <c r="F366" s="73">
        <v>0</v>
      </c>
      <c r="G366" s="39">
        <v>0</v>
      </c>
      <c r="H366" s="290">
        <v>150000</v>
      </c>
      <c r="I366" s="41">
        <v>0</v>
      </c>
      <c r="J366" s="41">
        <v>0</v>
      </c>
    </row>
    <row r="367" spans="1:10" x14ac:dyDescent="0.25">
      <c r="A367" s="84" t="s">
        <v>145</v>
      </c>
      <c r="B367" s="85"/>
      <c r="C367" s="86"/>
      <c r="D367" s="87">
        <f t="shared" ref="D367:J367" si="34">SUM(D364:D366)</f>
        <v>21563</v>
      </c>
      <c r="E367" s="87">
        <f t="shared" si="34"/>
        <v>38142</v>
      </c>
      <c r="F367" s="87">
        <f t="shared" si="34"/>
        <v>38200</v>
      </c>
      <c r="G367" s="87">
        <f t="shared" si="34"/>
        <v>38200</v>
      </c>
      <c r="H367" s="87">
        <f t="shared" si="34"/>
        <v>181600</v>
      </c>
      <c r="I367" s="87">
        <f t="shared" si="34"/>
        <v>25000</v>
      </c>
      <c r="J367" s="87">
        <f t="shared" si="34"/>
        <v>25000</v>
      </c>
    </row>
    <row r="368" spans="1:10" x14ac:dyDescent="0.25">
      <c r="A368" s="291"/>
      <c r="B368" s="200"/>
      <c r="C368" s="201"/>
      <c r="D368" s="202"/>
      <c r="E368" s="202"/>
      <c r="F368" s="202"/>
      <c r="G368" s="220"/>
      <c r="H368" s="204"/>
      <c r="I368" s="218"/>
      <c r="J368" s="218"/>
    </row>
    <row r="369" spans="1:10" x14ac:dyDescent="0.25">
      <c r="A369" s="292"/>
      <c r="B369" s="293"/>
      <c r="C369" s="294" t="s">
        <v>80</v>
      </c>
      <c r="D369" s="124">
        <f t="shared" ref="D369:J369" si="35">SUM(D304)</f>
        <v>832958</v>
      </c>
      <c r="E369" s="124">
        <f t="shared" si="35"/>
        <v>756810</v>
      </c>
      <c r="F369" s="125">
        <f t="shared" si="35"/>
        <v>825353</v>
      </c>
      <c r="G369" s="125">
        <f t="shared" si="35"/>
        <v>912650</v>
      </c>
      <c r="H369" s="125">
        <f t="shared" si="35"/>
        <v>943692</v>
      </c>
      <c r="I369" s="130">
        <f t="shared" si="35"/>
        <v>867412</v>
      </c>
      <c r="J369" s="130">
        <f t="shared" si="35"/>
        <v>916092</v>
      </c>
    </row>
    <row r="370" spans="1:10" x14ac:dyDescent="0.25">
      <c r="A370" s="292"/>
      <c r="B370" s="293"/>
      <c r="C370" s="294" t="s">
        <v>346</v>
      </c>
      <c r="D370" s="124">
        <f t="shared" ref="D370:J370" si="36">SUM(D359)</f>
        <v>1819397</v>
      </c>
      <c r="E370" s="124">
        <f t="shared" si="36"/>
        <v>197021</v>
      </c>
      <c r="F370" s="125">
        <f t="shared" si="36"/>
        <v>1587367</v>
      </c>
      <c r="G370" s="125">
        <f t="shared" si="36"/>
        <v>1414460</v>
      </c>
      <c r="H370" s="125">
        <f t="shared" si="36"/>
        <v>237005</v>
      </c>
      <c r="I370" s="130">
        <f t="shared" si="36"/>
        <v>85352</v>
      </c>
      <c r="J370" s="130">
        <f t="shared" si="36"/>
        <v>37592</v>
      </c>
    </row>
    <row r="371" spans="1:10" x14ac:dyDescent="0.25">
      <c r="A371" s="292"/>
      <c r="B371" s="293"/>
      <c r="C371" s="294" t="s">
        <v>342</v>
      </c>
      <c r="D371" s="124">
        <f>SUM(D367)</f>
        <v>21563</v>
      </c>
      <c r="E371" s="124">
        <f>SUM(E367)</f>
        <v>38142</v>
      </c>
      <c r="F371" s="125">
        <f t="shared" ref="F371:J371" si="37">SUM(F367)</f>
        <v>38200</v>
      </c>
      <c r="G371" s="125">
        <f t="shared" si="37"/>
        <v>38200</v>
      </c>
      <c r="H371" s="125">
        <f t="shared" si="37"/>
        <v>181600</v>
      </c>
      <c r="I371" s="130">
        <f t="shared" si="37"/>
        <v>25000</v>
      </c>
      <c r="J371" s="130">
        <f t="shared" si="37"/>
        <v>25000</v>
      </c>
    </row>
    <row r="372" spans="1:10" x14ac:dyDescent="0.25">
      <c r="A372" s="295"/>
      <c r="B372" s="296"/>
      <c r="C372" s="297" t="s">
        <v>347</v>
      </c>
      <c r="D372" s="298">
        <f>SUM(D369:D371)</f>
        <v>2673918</v>
      </c>
      <c r="E372" s="298">
        <f>SUM(E369:E371)</f>
        <v>991973</v>
      </c>
      <c r="F372" s="299">
        <f>SUM(F369:F371)</f>
        <v>2450920</v>
      </c>
      <c r="G372" s="299">
        <f>SUM(G369:G371)</f>
        <v>2365310</v>
      </c>
      <c r="H372" s="299">
        <f>SUM(H369:H371)</f>
        <v>1362297</v>
      </c>
      <c r="I372" s="298">
        <f t="shared" ref="I372:J372" si="38">SUM(I369:I371)</f>
        <v>977764</v>
      </c>
      <c r="J372" s="298">
        <f t="shared" si="38"/>
        <v>978684</v>
      </c>
    </row>
    <row r="373" spans="1:10" x14ac:dyDescent="0.25">
      <c r="A373" s="425"/>
      <c r="B373" s="415"/>
      <c r="C373" s="416"/>
      <c r="D373" s="417"/>
      <c r="E373" s="417"/>
      <c r="F373" s="418"/>
      <c r="G373" s="418"/>
      <c r="H373" s="418"/>
      <c r="I373" s="417"/>
      <c r="J373" s="417"/>
    </row>
    <row r="374" spans="1:10" x14ac:dyDescent="0.25">
      <c r="A374" s="426"/>
      <c r="B374" s="427"/>
      <c r="C374" s="428"/>
      <c r="D374" s="429"/>
      <c r="E374" s="429"/>
      <c r="F374" s="430"/>
      <c r="G374" s="430"/>
      <c r="H374" s="430"/>
      <c r="I374" s="429"/>
      <c r="J374" s="429"/>
    </row>
    <row r="375" spans="1:10" x14ac:dyDescent="0.25">
      <c r="A375" s="426"/>
      <c r="B375" s="427"/>
      <c r="C375" s="428"/>
      <c r="D375" s="429"/>
      <c r="E375" s="429"/>
      <c r="F375" s="430"/>
      <c r="G375" s="430"/>
      <c r="H375" s="430"/>
      <c r="I375" s="429"/>
      <c r="J375" s="429"/>
    </row>
    <row r="376" spans="1:10" x14ac:dyDescent="0.25">
      <c r="A376" s="426"/>
      <c r="B376" s="427"/>
      <c r="C376" s="428"/>
      <c r="D376" s="429"/>
      <c r="E376" s="429"/>
      <c r="F376" s="430"/>
      <c r="G376" s="430"/>
      <c r="H376" s="430"/>
      <c r="I376" s="429"/>
      <c r="J376" s="429"/>
    </row>
    <row r="377" spans="1:10" x14ac:dyDescent="0.25">
      <c r="A377" s="426"/>
      <c r="B377" s="427"/>
      <c r="C377" s="428"/>
      <c r="D377" s="429"/>
      <c r="E377" s="429"/>
      <c r="F377" s="430"/>
      <c r="G377" s="430"/>
      <c r="H377" s="430"/>
      <c r="I377" s="429"/>
      <c r="J377" s="429"/>
    </row>
    <row r="378" spans="1:10" x14ac:dyDescent="0.25">
      <c r="A378" s="426"/>
      <c r="B378" s="427"/>
      <c r="C378" s="428"/>
      <c r="D378" s="429"/>
      <c r="E378" s="429"/>
      <c r="F378" s="430"/>
      <c r="G378" s="430"/>
      <c r="H378" s="430"/>
      <c r="I378" s="429"/>
      <c r="J378" s="429"/>
    </row>
    <row r="379" spans="1:10" x14ac:dyDescent="0.25">
      <c r="A379" s="426"/>
      <c r="B379" s="427"/>
      <c r="C379" s="428"/>
      <c r="D379" s="429"/>
      <c r="E379" s="429"/>
      <c r="F379" s="430"/>
      <c r="G379" s="430"/>
      <c r="H379" s="430"/>
      <c r="I379" s="429"/>
      <c r="J379" s="429"/>
    </row>
    <row r="380" spans="1:10" x14ac:dyDescent="0.25">
      <c r="A380" s="426"/>
      <c r="B380" s="427"/>
      <c r="C380" s="428"/>
      <c r="D380" s="429"/>
      <c r="E380" s="429"/>
      <c r="F380" s="430"/>
      <c r="G380" s="430"/>
      <c r="H380" s="430"/>
      <c r="I380" s="429"/>
      <c r="J380" s="429"/>
    </row>
    <row r="381" spans="1:10" x14ac:dyDescent="0.25">
      <c r="A381" s="426"/>
      <c r="B381" s="427"/>
      <c r="C381" s="428"/>
      <c r="D381" s="429"/>
      <c r="E381" s="429"/>
      <c r="F381" s="430"/>
      <c r="G381" s="430"/>
      <c r="H381" s="430"/>
      <c r="I381" s="429"/>
      <c r="J381" s="429"/>
    </row>
    <row r="382" spans="1:10" x14ac:dyDescent="0.25">
      <c r="A382" s="426"/>
      <c r="B382" s="427"/>
      <c r="C382" s="428"/>
      <c r="D382" s="429"/>
      <c r="E382" s="429"/>
      <c r="F382" s="430"/>
      <c r="G382" s="430"/>
      <c r="H382" s="430"/>
      <c r="I382" s="429"/>
      <c r="J382" s="429"/>
    </row>
    <row r="383" spans="1:10" x14ac:dyDescent="0.25">
      <c r="A383" s="426"/>
      <c r="B383" s="427"/>
      <c r="C383" s="428"/>
      <c r="D383" s="429"/>
      <c r="E383" s="429"/>
      <c r="F383" s="430"/>
      <c r="G383" s="430"/>
      <c r="H383" s="430"/>
      <c r="I383" s="429"/>
      <c r="J383" s="429"/>
    </row>
    <row r="384" spans="1:10" x14ac:dyDescent="0.25">
      <c r="A384" s="426"/>
      <c r="B384" s="427"/>
      <c r="C384" s="428"/>
      <c r="D384" s="429"/>
      <c r="E384" s="429"/>
      <c r="F384" s="430"/>
      <c r="G384" s="430"/>
      <c r="H384" s="430"/>
      <c r="I384" s="429"/>
      <c r="J384" s="429"/>
    </row>
    <row r="385" spans="1:10" x14ac:dyDescent="0.25">
      <c r="A385" s="426"/>
      <c r="B385" s="427"/>
      <c r="C385" s="428"/>
      <c r="D385" s="429"/>
      <c r="E385" s="429"/>
      <c r="F385" s="430"/>
      <c r="G385" s="430"/>
      <c r="H385" s="430"/>
      <c r="I385" s="429"/>
      <c r="J385" s="429"/>
    </row>
    <row r="386" spans="1:10" x14ac:dyDescent="0.25">
      <c r="A386" s="426"/>
      <c r="B386" s="427"/>
      <c r="C386" s="428"/>
      <c r="D386" s="429"/>
      <c r="E386" s="429"/>
      <c r="F386" s="430"/>
      <c r="G386" s="430"/>
      <c r="H386" s="430"/>
      <c r="I386" s="429"/>
      <c r="J386" s="429"/>
    </row>
    <row r="387" spans="1:10" x14ac:dyDescent="0.25">
      <c r="A387" s="419"/>
      <c r="B387" s="2"/>
      <c r="C387" s="420"/>
      <c r="D387" s="421"/>
      <c r="E387" s="421"/>
      <c r="F387" s="421"/>
      <c r="G387" s="422"/>
      <c r="H387" s="423"/>
      <c r="I387" s="424"/>
      <c r="J387" s="424"/>
    </row>
    <row r="388" spans="1:10" ht="23.25" x14ac:dyDescent="0.25">
      <c r="A388" s="90"/>
      <c r="B388" s="91" t="s">
        <v>1</v>
      </c>
      <c r="C388" s="300" t="s">
        <v>372</v>
      </c>
      <c r="D388" s="15" t="s">
        <v>3</v>
      </c>
      <c r="E388" s="15" t="s">
        <v>3</v>
      </c>
      <c r="F388" s="16" t="s">
        <v>4</v>
      </c>
      <c r="G388" s="17" t="s">
        <v>5</v>
      </c>
      <c r="H388" s="93" t="s">
        <v>397</v>
      </c>
      <c r="I388" s="17" t="s">
        <v>6</v>
      </c>
      <c r="J388" s="17" t="s">
        <v>6</v>
      </c>
    </row>
    <row r="389" spans="1:10" x14ac:dyDescent="0.25">
      <c r="A389" s="19" t="s">
        <v>7</v>
      </c>
      <c r="B389" s="19" t="s">
        <v>8</v>
      </c>
      <c r="C389" s="20"/>
      <c r="D389" s="21">
        <v>2013</v>
      </c>
      <c r="E389" s="21">
        <v>2014</v>
      </c>
      <c r="F389" s="22">
        <v>2015</v>
      </c>
      <c r="G389" s="23">
        <v>2015</v>
      </c>
      <c r="H389" s="94">
        <v>2016</v>
      </c>
      <c r="I389" s="25">
        <v>2017</v>
      </c>
      <c r="J389" s="25">
        <v>2018</v>
      </c>
    </row>
    <row r="390" spans="1:10" x14ac:dyDescent="0.25">
      <c r="A390" s="34"/>
      <c r="B390" s="35">
        <v>111</v>
      </c>
      <c r="C390" s="42" t="s">
        <v>374</v>
      </c>
      <c r="D390" s="43">
        <v>234410</v>
      </c>
      <c r="E390" s="43">
        <v>209990</v>
      </c>
      <c r="F390" s="72">
        <v>234161</v>
      </c>
      <c r="G390" s="39">
        <v>213900</v>
      </c>
      <c r="H390" s="40">
        <v>235968</v>
      </c>
      <c r="I390" s="41">
        <v>235968</v>
      </c>
      <c r="J390" s="41">
        <v>235968</v>
      </c>
    </row>
    <row r="391" spans="1:10" x14ac:dyDescent="0.25">
      <c r="A391" s="34"/>
      <c r="B391" s="35" t="s">
        <v>37</v>
      </c>
      <c r="C391" s="42" t="s">
        <v>376</v>
      </c>
      <c r="D391" s="43">
        <v>0</v>
      </c>
      <c r="E391" s="43">
        <v>7500</v>
      </c>
      <c r="F391" s="72">
        <v>0</v>
      </c>
      <c r="G391" s="39">
        <v>0</v>
      </c>
      <c r="H391" s="40">
        <v>0</v>
      </c>
      <c r="I391" s="41">
        <v>0</v>
      </c>
      <c r="J391" s="41">
        <v>0</v>
      </c>
    </row>
    <row r="392" spans="1:10" x14ac:dyDescent="0.25">
      <c r="A392" s="34"/>
      <c r="B392" s="35" t="s">
        <v>68</v>
      </c>
      <c r="C392" s="42" t="s">
        <v>375</v>
      </c>
      <c r="D392" s="43">
        <v>0</v>
      </c>
      <c r="E392" s="43">
        <v>0</v>
      </c>
      <c r="F392" s="72">
        <v>7957</v>
      </c>
      <c r="G392" s="39">
        <v>0</v>
      </c>
      <c r="H392" s="40">
        <v>0</v>
      </c>
      <c r="I392" s="41">
        <v>0</v>
      </c>
      <c r="J392" s="41">
        <v>0</v>
      </c>
    </row>
    <row r="393" spans="1:10" x14ac:dyDescent="0.25">
      <c r="A393" s="34"/>
      <c r="B393" s="35">
        <v>41</v>
      </c>
      <c r="C393" s="412" t="s">
        <v>377</v>
      </c>
      <c r="D393" s="43">
        <v>64524</v>
      </c>
      <c r="E393" s="43">
        <v>87246</v>
      </c>
      <c r="F393" s="72">
        <v>89692</v>
      </c>
      <c r="G393" s="39">
        <v>66000</v>
      </c>
      <c r="H393" s="40"/>
      <c r="I393" s="41"/>
      <c r="J393" s="41"/>
    </row>
    <row r="394" spans="1:10" x14ac:dyDescent="0.25">
      <c r="A394" s="34"/>
      <c r="B394" s="35"/>
      <c r="C394" s="42" t="s">
        <v>382</v>
      </c>
      <c r="D394" s="43"/>
      <c r="E394" s="43"/>
      <c r="F394" s="72"/>
      <c r="G394" s="39"/>
      <c r="H394" s="40">
        <v>20156</v>
      </c>
      <c r="I394" s="41">
        <v>20156</v>
      </c>
      <c r="J394" s="41">
        <v>20156</v>
      </c>
    </row>
    <row r="395" spans="1:10" x14ac:dyDescent="0.25">
      <c r="A395" s="34"/>
      <c r="B395" s="35"/>
      <c r="C395" s="42" t="s">
        <v>378</v>
      </c>
      <c r="D395" s="43"/>
      <c r="E395" s="43"/>
      <c r="F395" s="72"/>
      <c r="G395" s="39"/>
      <c r="H395" s="40">
        <v>7213</v>
      </c>
      <c r="I395" s="41">
        <v>7213</v>
      </c>
      <c r="J395" s="41">
        <v>7213</v>
      </c>
    </row>
    <row r="396" spans="1:10" x14ac:dyDescent="0.25">
      <c r="A396" s="34"/>
      <c r="B396" s="35"/>
      <c r="C396" s="42" t="s">
        <v>379</v>
      </c>
      <c r="D396" s="43"/>
      <c r="E396" s="43"/>
      <c r="F396" s="72"/>
      <c r="G396" s="39"/>
      <c r="H396" s="40">
        <v>1853</v>
      </c>
      <c r="I396" s="41">
        <v>1853</v>
      </c>
      <c r="J396" s="41">
        <v>1853</v>
      </c>
    </row>
    <row r="397" spans="1:10" x14ac:dyDescent="0.25">
      <c r="A397" s="34"/>
      <c r="B397" s="35"/>
      <c r="C397" s="42" t="s">
        <v>383</v>
      </c>
      <c r="D397" s="43"/>
      <c r="E397" s="43"/>
      <c r="F397" s="72"/>
      <c r="G397" s="39"/>
      <c r="H397" s="40">
        <v>19812</v>
      </c>
      <c r="I397" s="41">
        <v>19812</v>
      </c>
      <c r="J397" s="41">
        <v>19812</v>
      </c>
    </row>
    <row r="398" spans="1:10" x14ac:dyDescent="0.25">
      <c r="A398" s="34"/>
      <c r="B398" s="35"/>
      <c r="C398" s="42" t="s">
        <v>380</v>
      </c>
      <c r="D398" s="43"/>
      <c r="E398" s="43"/>
      <c r="F398" s="72"/>
      <c r="G398" s="39"/>
      <c r="H398" s="40">
        <v>7093</v>
      </c>
      <c r="I398" s="41">
        <v>7093</v>
      </c>
      <c r="J398" s="41">
        <v>7093</v>
      </c>
    </row>
    <row r="399" spans="1:10" x14ac:dyDescent="0.25">
      <c r="A399" s="34"/>
      <c r="B399" s="35"/>
      <c r="C399" s="42" t="s">
        <v>381</v>
      </c>
      <c r="D399" s="43"/>
      <c r="E399" s="43"/>
      <c r="F399" s="72"/>
      <c r="G399" s="39"/>
      <c r="H399" s="40">
        <v>9451</v>
      </c>
      <c r="I399" s="41">
        <v>9451</v>
      </c>
      <c r="J399" s="41">
        <v>9451</v>
      </c>
    </row>
    <row r="400" spans="1:10" x14ac:dyDescent="0.25">
      <c r="A400" s="34"/>
      <c r="B400" s="35"/>
      <c r="C400" s="42" t="s">
        <v>384</v>
      </c>
      <c r="D400" s="43"/>
      <c r="E400" s="43"/>
      <c r="F400" s="72"/>
      <c r="G400" s="39"/>
      <c r="H400" s="40">
        <v>23304</v>
      </c>
      <c r="I400" s="41">
        <v>23304</v>
      </c>
      <c r="J400" s="41">
        <v>23304</v>
      </c>
    </row>
    <row r="401" spans="1:10" x14ac:dyDescent="0.25">
      <c r="A401" s="34"/>
      <c r="B401" s="35"/>
      <c r="C401" s="42" t="s">
        <v>385</v>
      </c>
      <c r="D401" s="43"/>
      <c r="E401" s="43"/>
      <c r="F401" s="72"/>
      <c r="G401" s="39"/>
      <c r="H401" s="40">
        <v>9255</v>
      </c>
      <c r="I401" s="41">
        <v>9255</v>
      </c>
      <c r="J401" s="41">
        <v>9255</v>
      </c>
    </row>
    <row r="402" spans="1:10" x14ac:dyDescent="0.25">
      <c r="A402" s="34"/>
      <c r="B402" s="35"/>
      <c r="C402" s="42" t="s">
        <v>386</v>
      </c>
      <c r="D402" s="43"/>
      <c r="E402" s="43"/>
      <c r="F402" s="72"/>
      <c r="G402" s="39"/>
      <c r="H402" s="40">
        <v>100</v>
      </c>
      <c r="I402" s="41">
        <v>100</v>
      </c>
      <c r="J402" s="41">
        <v>100</v>
      </c>
    </row>
    <row r="403" spans="1:10" x14ac:dyDescent="0.25">
      <c r="A403" s="301"/>
      <c r="B403" s="302"/>
      <c r="C403" s="206" t="s">
        <v>348</v>
      </c>
      <c r="D403" s="189">
        <f t="shared" ref="D403:G403" si="39">SUM(D390:D393)</f>
        <v>298934</v>
      </c>
      <c r="E403" s="189">
        <f t="shared" si="39"/>
        <v>304736</v>
      </c>
      <c r="F403" s="189">
        <f t="shared" si="39"/>
        <v>331810</v>
      </c>
      <c r="G403" s="189">
        <f t="shared" si="39"/>
        <v>279900</v>
      </c>
      <c r="H403" s="189">
        <f>SUM(H390:H402)</f>
        <v>334205</v>
      </c>
      <c r="I403" s="189">
        <f>SUM(I390:I402)</f>
        <v>334205</v>
      </c>
      <c r="J403" s="189">
        <f>SUM(J390:J402)</f>
        <v>334205</v>
      </c>
    </row>
    <row r="404" spans="1:10" x14ac:dyDescent="0.25">
      <c r="A404" s="303"/>
      <c r="B404" s="2"/>
      <c r="C404" s="304"/>
      <c r="D404" s="305"/>
      <c r="E404" s="305"/>
      <c r="F404" s="305"/>
      <c r="G404" s="5"/>
      <c r="H404" s="306"/>
      <c r="I404" s="307"/>
      <c r="J404" s="307"/>
    </row>
    <row r="405" spans="1:10" ht="23.25" x14ac:dyDescent="0.25">
      <c r="A405" s="90"/>
      <c r="B405" s="91" t="s">
        <v>1</v>
      </c>
      <c r="C405" s="300" t="s">
        <v>373</v>
      </c>
      <c r="D405" s="15" t="s">
        <v>3</v>
      </c>
      <c r="E405" s="15" t="s">
        <v>3</v>
      </c>
      <c r="F405" s="16" t="s">
        <v>4</v>
      </c>
      <c r="G405" s="17" t="s">
        <v>5</v>
      </c>
      <c r="H405" s="93" t="s">
        <v>397</v>
      </c>
      <c r="I405" s="17" t="s">
        <v>6</v>
      </c>
      <c r="J405" s="17" t="s">
        <v>55</v>
      </c>
    </row>
    <row r="406" spans="1:10" x14ac:dyDescent="0.25">
      <c r="A406" s="19" t="s">
        <v>7</v>
      </c>
      <c r="B406" s="19" t="s">
        <v>8</v>
      </c>
      <c r="C406" s="308" t="s">
        <v>349</v>
      </c>
      <c r="D406" s="21">
        <v>2013</v>
      </c>
      <c r="E406" s="21">
        <v>2014</v>
      </c>
      <c r="F406" s="22">
        <v>2015</v>
      </c>
      <c r="G406" s="23">
        <v>2015</v>
      </c>
      <c r="H406" s="94">
        <v>2016</v>
      </c>
      <c r="I406" s="25">
        <v>2017</v>
      </c>
      <c r="J406" s="25">
        <v>2018</v>
      </c>
    </row>
    <row r="407" spans="1:10" x14ac:dyDescent="0.25">
      <c r="A407" s="19"/>
      <c r="B407" s="309"/>
      <c r="C407" s="308"/>
      <c r="D407" s="21"/>
      <c r="E407" s="21"/>
      <c r="F407" s="22"/>
      <c r="G407" s="23"/>
      <c r="H407" s="94"/>
      <c r="I407" s="25"/>
      <c r="J407" s="25"/>
    </row>
    <row r="408" spans="1:10" ht="24.75" x14ac:dyDescent="0.25">
      <c r="A408" s="34"/>
      <c r="B408" s="35">
        <v>41</v>
      </c>
      <c r="C408" s="36" t="s">
        <v>371</v>
      </c>
      <c r="D408" s="43">
        <v>0</v>
      </c>
      <c r="E408" s="43">
        <v>3502</v>
      </c>
      <c r="F408" s="72">
        <v>3000</v>
      </c>
      <c r="G408" s="39">
        <v>6620</v>
      </c>
      <c r="H408" s="40">
        <v>38500</v>
      </c>
      <c r="I408" s="41">
        <v>36300</v>
      </c>
      <c r="J408" s="41">
        <v>36300</v>
      </c>
    </row>
    <row r="409" spans="1:10" x14ac:dyDescent="0.25">
      <c r="A409" s="301"/>
      <c r="B409" s="302"/>
      <c r="C409" s="206" t="s">
        <v>350</v>
      </c>
      <c r="D409" s="189">
        <f>SUM(D408:D408)</f>
        <v>0</v>
      </c>
      <c r="E409" s="189">
        <f>SUM(E408:E408)</f>
        <v>3502</v>
      </c>
      <c r="F409" s="189">
        <f>SUM(F408:F408)</f>
        <v>3000</v>
      </c>
      <c r="G409" s="189">
        <f>SUM(G408:G408)</f>
        <v>6620</v>
      </c>
      <c r="H409" s="189">
        <f>SUM(H408:H408)</f>
        <v>38500</v>
      </c>
      <c r="I409" s="188">
        <v>38500</v>
      </c>
      <c r="J409" s="188">
        <v>38500</v>
      </c>
    </row>
    <row r="410" spans="1:10" x14ac:dyDescent="0.25">
      <c r="A410" s="310"/>
      <c r="B410" s="233"/>
      <c r="C410" s="311"/>
      <c r="D410" s="216"/>
      <c r="E410" s="216"/>
      <c r="F410" s="216"/>
      <c r="G410" s="216"/>
      <c r="H410" s="312"/>
      <c r="I410" s="216"/>
      <c r="J410" s="216"/>
    </row>
    <row r="411" spans="1:10" ht="23.25" x14ac:dyDescent="0.25">
      <c r="A411" s="90"/>
      <c r="B411" s="91" t="s">
        <v>1</v>
      </c>
      <c r="C411" s="300" t="s">
        <v>351</v>
      </c>
      <c r="D411" s="15" t="s">
        <v>3</v>
      </c>
      <c r="E411" s="15" t="s">
        <v>3</v>
      </c>
      <c r="F411" s="16" t="s">
        <v>4</v>
      </c>
      <c r="G411" s="17" t="s">
        <v>5</v>
      </c>
      <c r="H411" s="93" t="s">
        <v>397</v>
      </c>
      <c r="I411" s="17" t="s">
        <v>6</v>
      </c>
      <c r="J411" s="17" t="s">
        <v>55</v>
      </c>
    </row>
    <row r="412" spans="1:10" x14ac:dyDescent="0.25">
      <c r="A412" s="19" t="s">
        <v>7</v>
      </c>
      <c r="B412" s="19" t="s">
        <v>8</v>
      </c>
      <c r="C412" s="308" t="s">
        <v>352</v>
      </c>
      <c r="D412" s="21">
        <v>2013</v>
      </c>
      <c r="E412" s="21">
        <v>2014</v>
      </c>
      <c r="F412" s="22">
        <v>2015</v>
      </c>
      <c r="G412" s="23">
        <v>2015</v>
      </c>
      <c r="H412" s="94">
        <v>2016</v>
      </c>
      <c r="I412" s="25">
        <v>2017</v>
      </c>
      <c r="J412" s="25">
        <v>2018</v>
      </c>
    </row>
    <row r="413" spans="1:10" x14ac:dyDescent="0.25">
      <c r="A413" s="19"/>
      <c r="B413" s="309"/>
      <c r="C413" s="308"/>
      <c r="D413" s="21"/>
      <c r="E413" s="21"/>
      <c r="F413" s="22"/>
      <c r="G413" s="23"/>
      <c r="H413" s="94"/>
      <c r="I413" s="25"/>
      <c r="J413" s="25"/>
    </row>
    <row r="414" spans="1:10" x14ac:dyDescent="0.25">
      <c r="A414" s="34"/>
      <c r="B414" s="35">
        <v>41</v>
      </c>
      <c r="C414" s="42" t="s">
        <v>353</v>
      </c>
      <c r="D414" s="43">
        <v>0</v>
      </c>
      <c r="E414" s="43">
        <v>0</v>
      </c>
      <c r="F414" s="72">
        <v>0</v>
      </c>
      <c r="G414" s="39">
        <v>0</v>
      </c>
      <c r="H414" s="40">
        <v>37920</v>
      </c>
      <c r="I414" s="41">
        <v>37920</v>
      </c>
      <c r="J414" s="41">
        <v>37920</v>
      </c>
    </row>
    <row r="415" spans="1:10" x14ac:dyDescent="0.25">
      <c r="A415" s="301"/>
      <c r="B415" s="302"/>
      <c r="C415" s="206" t="s">
        <v>350</v>
      </c>
      <c r="D415" s="189">
        <f t="shared" ref="D415:J415" si="40">SUM(D414:D414)</f>
        <v>0</v>
      </c>
      <c r="E415" s="189">
        <f t="shared" si="40"/>
        <v>0</v>
      </c>
      <c r="F415" s="189">
        <f t="shared" si="40"/>
        <v>0</v>
      </c>
      <c r="G415" s="189">
        <f t="shared" si="40"/>
        <v>0</v>
      </c>
      <c r="H415" s="189">
        <f t="shared" si="40"/>
        <v>37920</v>
      </c>
      <c r="I415" s="188">
        <f t="shared" si="40"/>
        <v>37920</v>
      </c>
      <c r="J415" s="188">
        <f t="shared" si="40"/>
        <v>37920</v>
      </c>
    </row>
    <row r="416" spans="1:10" x14ac:dyDescent="0.25">
      <c r="A416" s="310"/>
      <c r="B416" s="233"/>
      <c r="C416" s="311"/>
      <c r="D416" s="312"/>
      <c r="E416" s="312"/>
      <c r="F416" s="312"/>
      <c r="G416" s="312"/>
      <c r="H416" s="312"/>
      <c r="I416" s="216"/>
      <c r="J416" s="216"/>
    </row>
    <row r="417" spans="1:10" x14ac:dyDescent="0.25">
      <c r="A417" s="310"/>
      <c r="B417" s="233"/>
      <c r="C417" s="311"/>
      <c r="D417" s="312"/>
      <c r="E417" s="312"/>
      <c r="F417" s="312"/>
      <c r="G417" s="312"/>
      <c r="H417" s="312"/>
      <c r="I417" s="216"/>
      <c r="J417" s="216"/>
    </row>
    <row r="418" spans="1:10" ht="15.75" thickBot="1" x14ac:dyDescent="0.3">
      <c r="A418" s="310"/>
      <c r="B418" s="233"/>
      <c r="C418" s="311"/>
      <c r="D418" s="216"/>
      <c r="E418" s="216"/>
      <c r="F418" s="216"/>
      <c r="G418" s="216"/>
      <c r="H418" s="312"/>
      <c r="I418" s="216"/>
      <c r="J418" s="216"/>
    </row>
    <row r="419" spans="1:10" ht="23.25" x14ac:dyDescent="0.25">
      <c r="A419" s="313" t="s">
        <v>354</v>
      </c>
      <c r="B419" s="314"/>
      <c r="C419" s="315"/>
      <c r="D419" s="316" t="s">
        <v>3</v>
      </c>
      <c r="E419" s="316" t="s">
        <v>3</v>
      </c>
      <c r="F419" s="317" t="s">
        <v>4</v>
      </c>
      <c r="G419" s="318" t="s">
        <v>5</v>
      </c>
      <c r="H419" s="319" t="s">
        <v>397</v>
      </c>
      <c r="I419" s="320" t="s">
        <v>6</v>
      </c>
      <c r="J419" s="320" t="s">
        <v>6</v>
      </c>
    </row>
    <row r="420" spans="1:10" ht="15.75" thickBot="1" x14ac:dyDescent="0.3">
      <c r="A420" s="321"/>
      <c r="B420" s="322"/>
      <c r="C420" s="323"/>
      <c r="D420" s="324">
        <v>2013</v>
      </c>
      <c r="E420" s="324">
        <v>2014</v>
      </c>
      <c r="F420" s="325">
        <v>2015</v>
      </c>
      <c r="G420" s="326">
        <v>2015</v>
      </c>
      <c r="H420" s="327">
        <v>2016</v>
      </c>
      <c r="I420" s="328">
        <v>2017</v>
      </c>
      <c r="J420" s="328">
        <v>2018</v>
      </c>
    </row>
    <row r="421" spans="1:10" x14ac:dyDescent="0.25">
      <c r="A421" s="438" t="s">
        <v>74</v>
      </c>
      <c r="B421" s="439"/>
      <c r="C421" s="440"/>
      <c r="D421" s="329">
        <f t="shared" ref="D421:J424" si="41">SUM(D74)</f>
        <v>1377351</v>
      </c>
      <c r="E421" s="329">
        <f t="shared" si="41"/>
        <v>1305227</v>
      </c>
      <c r="F421" s="330">
        <f t="shared" si="41"/>
        <v>1359439</v>
      </c>
      <c r="G421" s="331">
        <f t="shared" si="41"/>
        <v>1302440</v>
      </c>
      <c r="H421" s="332">
        <f t="shared" si="41"/>
        <v>1411314</v>
      </c>
      <c r="I421" s="333">
        <f t="shared" si="41"/>
        <v>1387289</v>
      </c>
      <c r="J421" s="334">
        <f t="shared" si="41"/>
        <v>1388209</v>
      </c>
    </row>
    <row r="422" spans="1:10" x14ac:dyDescent="0.25">
      <c r="A422" s="335" t="s">
        <v>75</v>
      </c>
      <c r="B422" s="336"/>
      <c r="C422" s="337"/>
      <c r="D422" s="241">
        <f t="shared" si="41"/>
        <v>430308</v>
      </c>
      <c r="E422" s="241">
        <f t="shared" si="41"/>
        <v>0</v>
      </c>
      <c r="F422" s="338">
        <f t="shared" si="41"/>
        <v>1090308</v>
      </c>
      <c r="G422" s="339">
        <f t="shared" si="41"/>
        <v>1161050</v>
      </c>
      <c r="H422" s="126">
        <f t="shared" si="41"/>
        <v>354900</v>
      </c>
      <c r="I422" s="340">
        <f t="shared" si="41"/>
        <v>0</v>
      </c>
      <c r="J422" s="341">
        <f t="shared" si="41"/>
        <v>0</v>
      </c>
    </row>
    <row r="423" spans="1:10" x14ac:dyDescent="0.25">
      <c r="A423" s="335" t="s">
        <v>76</v>
      </c>
      <c r="B423" s="336"/>
      <c r="C423" s="337"/>
      <c r="D423" s="241">
        <f t="shared" si="41"/>
        <v>1172138</v>
      </c>
      <c r="E423" s="241">
        <f t="shared" si="41"/>
        <v>0</v>
      </c>
      <c r="F423" s="338">
        <f t="shared" si="41"/>
        <v>341127</v>
      </c>
      <c r="G423" s="339">
        <f t="shared" si="41"/>
        <v>206840</v>
      </c>
      <c r="H423" s="126">
        <f t="shared" si="41"/>
        <v>5608</v>
      </c>
      <c r="I423" s="340">
        <f t="shared" si="41"/>
        <v>0</v>
      </c>
      <c r="J423" s="341">
        <f t="shared" si="41"/>
        <v>0</v>
      </c>
    </row>
    <row r="424" spans="1:10" x14ac:dyDescent="0.25">
      <c r="A424" s="342" t="s">
        <v>77</v>
      </c>
      <c r="B424" s="343"/>
      <c r="C424" s="344"/>
      <c r="D424" s="345">
        <f t="shared" si="41"/>
        <v>2979797</v>
      </c>
      <c r="E424" s="345">
        <f t="shared" si="41"/>
        <v>1305227</v>
      </c>
      <c r="F424" s="346">
        <f t="shared" si="41"/>
        <v>2790874</v>
      </c>
      <c r="G424" s="346">
        <f t="shared" si="41"/>
        <v>2670330</v>
      </c>
      <c r="H424" s="346">
        <f t="shared" si="41"/>
        <v>1771822</v>
      </c>
      <c r="I424" s="345">
        <f t="shared" si="41"/>
        <v>1387289</v>
      </c>
      <c r="J424" s="347">
        <f t="shared" si="41"/>
        <v>1388209</v>
      </c>
    </row>
    <row r="425" spans="1:10" x14ac:dyDescent="0.25">
      <c r="A425" s="348"/>
      <c r="B425" s="143"/>
      <c r="C425" s="349"/>
      <c r="D425" s="140"/>
      <c r="E425" s="140"/>
      <c r="F425" s="140"/>
      <c r="G425" s="143"/>
      <c r="H425" s="141"/>
      <c r="I425" s="142"/>
      <c r="J425" s="350"/>
    </row>
    <row r="426" spans="1:10" x14ac:dyDescent="0.25">
      <c r="A426" s="431" t="s">
        <v>355</v>
      </c>
      <c r="B426" s="432"/>
      <c r="C426" s="433"/>
      <c r="D426" s="241">
        <f>SUM(D79)</f>
        <v>4222</v>
      </c>
      <c r="E426" s="241">
        <v>8361</v>
      </c>
      <c r="F426" s="338">
        <f>SUM(F79)</f>
        <v>9692</v>
      </c>
      <c r="G426" s="339">
        <f>SUM(G79)</f>
        <v>6000</v>
      </c>
      <c r="H426" s="126">
        <f>SUM(H79)</f>
        <v>1100</v>
      </c>
      <c r="I426" s="340">
        <f>SUM(I79)</f>
        <v>1100</v>
      </c>
      <c r="J426" s="341">
        <v>1100</v>
      </c>
    </row>
    <row r="427" spans="1:10" x14ac:dyDescent="0.25">
      <c r="A427" s="351"/>
      <c r="B427" s="352"/>
      <c r="C427" s="352"/>
      <c r="D427" s="353"/>
      <c r="E427" s="353"/>
      <c r="F427" s="353"/>
      <c r="G427" s="142"/>
      <c r="H427" s="229"/>
      <c r="I427" s="354"/>
      <c r="J427" s="350"/>
    </row>
    <row r="428" spans="1:10" x14ac:dyDescent="0.25">
      <c r="A428" s="355" t="s">
        <v>356</v>
      </c>
      <c r="B428" s="356"/>
      <c r="C428" s="357"/>
      <c r="D428" s="358">
        <f t="shared" ref="D428:E428" si="42">SUM(D424+D426)</f>
        <v>2984019</v>
      </c>
      <c r="E428" s="358">
        <f t="shared" si="42"/>
        <v>1313588</v>
      </c>
      <c r="F428" s="359">
        <f>SUM(F424+F426)</f>
        <v>2800566</v>
      </c>
      <c r="G428" s="359">
        <f>SUM(G424+G426)</f>
        <v>2676330</v>
      </c>
      <c r="H428" s="359">
        <f>SUM(H424+H426)</f>
        <v>1772922</v>
      </c>
      <c r="I428" s="358">
        <f t="shared" ref="I428:J428" si="43">SUM(I424+I426)</f>
        <v>1388389</v>
      </c>
      <c r="J428" s="360">
        <f t="shared" si="43"/>
        <v>1389309</v>
      </c>
    </row>
    <row r="429" spans="1:10" x14ac:dyDescent="0.25">
      <c r="A429" s="351"/>
      <c r="B429" s="361"/>
      <c r="C429" s="352"/>
      <c r="D429" s="353"/>
      <c r="E429" s="353"/>
      <c r="F429" s="353"/>
      <c r="G429" s="142"/>
      <c r="H429" s="229"/>
      <c r="I429" s="142"/>
      <c r="J429" s="362"/>
    </row>
    <row r="430" spans="1:10" x14ac:dyDescent="0.25">
      <c r="A430" s="363" t="s">
        <v>80</v>
      </c>
      <c r="B430" s="143"/>
      <c r="C430" s="364"/>
      <c r="D430" s="241">
        <f t="shared" ref="D430:J433" si="44">SUM(D369)</f>
        <v>832958</v>
      </c>
      <c r="E430" s="241">
        <f t="shared" si="44"/>
        <v>756810</v>
      </c>
      <c r="F430" s="338">
        <f t="shared" si="44"/>
        <v>825353</v>
      </c>
      <c r="G430" s="339">
        <f t="shared" si="44"/>
        <v>912650</v>
      </c>
      <c r="H430" s="126">
        <f t="shared" si="44"/>
        <v>943692</v>
      </c>
      <c r="I430" s="340">
        <f t="shared" si="44"/>
        <v>867412</v>
      </c>
      <c r="J430" s="341">
        <f t="shared" si="44"/>
        <v>916092</v>
      </c>
    </row>
    <row r="431" spans="1:10" x14ac:dyDescent="0.25">
      <c r="A431" s="363" t="s">
        <v>346</v>
      </c>
      <c r="B431" s="114"/>
      <c r="C431" s="266"/>
      <c r="D431" s="241">
        <f t="shared" si="44"/>
        <v>1819397</v>
      </c>
      <c r="E431" s="241">
        <f t="shared" si="44"/>
        <v>197021</v>
      </c>
      <c r="F431" s="338">
        <f t="shared" si="44"/>
        <v>1587367</v>
      </c>
      <c r="G431" s="339">
        <f t="shared" si="44"/>
        <v>1414460</v>
      </c>
      <c r="H431" s="126">
        <f t="shared" si="44"/>
        <v>237005</v>
      </c>
      <c r="I431" s="340">
        <f t="shared" si="44"/>
        <v>85352</v>
      </c>
      <c r="J431" s="341">
        <f t="shared" si="44"/>
        <v>37592</v>
      </c>
    </row>
    <row r="432" spans="1:10" x14ac:dyDescent="0.25">
      <c r="A432" s="363" t="s">
        <v>342</v>
      </c>
      <c r="B432" s="114"/>
      <c r="C432" s="365"/>
      <c r="D432" s="241">
        <f t="shared" si="44"/>
        <v>21563</v>
      </c>
      <c r="E432" s="241">
        <f t="shared" si="44"/>
        <v>38142</v>
      </c>
      <c r="F432" s="338">
        <f t="shared" si="44"/>
        <v>38200</v>
      </c>
      <c r="G432" s="339">
        <f t="shared" si="44"/>
        <v>38200</v>
      </c>
      <c r="H432" s="126">
        <f t="shared" si="44"/>
        <v>181600</v>
      </c>
      <c r="I432" s="340">
        <f t="shared" si="44"/>
        <v>25000</v>
      </c>
      <c r="J432" s="341">
        <f t="shared" si="44"/>
        <v>25000</v>
      </c>
    </row>
    <row r="433" spans="1:10" x14ac:dyDescent="0.25">
      <c r="A433" s="366" t="s">
        <v>347</v>
      </c>
      <c r="B433" s="367"/>
      <c r="C433" s="368"/>
      <c r="D433" s="345">
        <f t="shared" si="44"/>
        <v>2673918</v>
      </c>
      <c r="E433" s="345">
        <f t="shared" si="44"/>
        <v>991973</v>
      </c>
      <c r="F433" s="346">
        <f t="shared" si="44"/>
        <v>2450920</v>
      </c>
      <c r="G433" s="346">
        <f t="shared" si="44"/>
        <v>2365310</v>
      </c>
      <c r="H433" s="346">
        <f t="shared" si="44"/>
        <v>1362297</v>
      </c>
      <c r="I433" s="345">
        <f t="shared" si="44"/>
        <v>977764</v>
      </c>
      <c r="J433" s="347">
        <f t="shared" si="44"/>
        <v>978684</v>
      </c>
    </row>
    <row r="434" spans="1:10" x14ac:dyDescent="0.25">
      <c r="A434" s="369"/>
      <c r="B434" s="143"/>
      <c r="C434" s="370"/>
      <c r="D434" s="371"/>
      <c r="E434" s="371"/>
      <c r="F434" s="371"/>
      <c r="G434" s="143"/>
      <c r="H434" s="141"/>
      <c r="I434" s="142"/>
      <c r="J434" s="350"/>
    </row>
    <row r="435" spans="1:10" x14ac:dyDescent="0.25">
      <c r="A435" s="431" t="s">
        <v>357</v>
      </c>
      <c r="B435" s="432"/>
      <c r="C435" s="433"/>
      <c r="D435" s="241">
        <f t="shared" ref="D435:J435" si="45">SUM(D403)+D409</f>
        <v>298934</v>
      </c>
      <c r="E435" s="241">
        <f t="shared" si="45"/>
        <v>308238</v>
      </c>
      <c r="F435" s="241">
        <f t="shared" si="45"/>
        <v>334810</v>
      </c>
      <c r="G435" s="241">
        <f t="shared" si="45"/>
        <v>286520</v>
      </c>
      <c r="H435" s="241">
        <f t="shared" si="45"/>
        <v>372705</v>
      </c>
      <c r="I435" s="241">
        <f t="shared" si="45"/>
        <v>372705</v>
      </c>
      <c r="J435" s="372">
        <f t="shared" si="45"/>
        <v>372705</v>
      </c>
    </row>
    <row r="436" spans="1:10" x14ac:dyDescent="0.25">
      <c r="A436" s="431" t="s">
        <v>358</v>
      </c>
      <c r="B436" s="432"/>
      <c r="C436" s="433"/>
      <c r="D436" s="241">
        <f t="shared" ref="D436:J436" si="46">D415</f>
        <v>0</v>
      </c>
      <c r="E436" s="241">
        <f t="shared" si="46"/>
        <v>0</v>
      </c>
      <c r="F436" s="241">
        <f t="shared" si="46"/>
        <v>0</v>
      </c>
      <c r="G436" s="241">
        <f t="shared" si="46"/>
        <v>0</v>
      </c>
      <c r="H436" s="241">
        <f t="shared" si="46"/>
        <v>37920</v>
      </c>
      <c r="I436" s="241">
        <f t="shared" si="46"/>
        <v>37920</v>
      </c>
      <c r="J436" s="372">
        <f t="shared" si="46"/>
        <v>37920</v>
      </c>
    </row>
    <row r="437" spans="1:10" x14ac:dyDescent="0.25">
      <c r="A437" s="351"/>
      <c r="B437" s="352"/>
      <c r="C437" s="373"/>
      <c r="D437" s="374"/>
      <c r="E437" s="374"/>
      <c r="F437" s="374"/>
      <c r="G437" s="375"/>
      <c r="H437" s="217"/>
      <c r="I437" s="218"/>
      <c r="J437" s="376"/>
    </row>
    <row r="438" spans="1:10" ht="15.75" thickBot="1" x14ac:dyDescent="0.3">
      <c r="A438" s="377" t="s">
        <v>359</v>
      </c>
      <c r="B438" s="378"/>
      <c r="C438" s="379"/>
      <c r="D438" s="380">
        <f t="shared" ref="D438:J438" si="47">SUM(D433+D435)+D436</f>
        <v>2972852</v>
      </c>
      <c r="E438" s="380">
        <f t="shared" si="47"/>
        <v>1300211</v>
      </c>
      <c r="F438" s="380">
        <f t="shared" si="47"/>
        <v>2785730</v>
      </c>
      <c r="G438" s="380">
        <f t="shared" si="47"/>
        <v>2651830</v>
      </c>
      <c r="H438" s="380">
        <f t="shared" si="47"/>
        <v>1772922</v>
      </c>
      <c r="I438" s="380">
        <f t="shared" si="47"/>
        <v>1388389</v>
      </c>
      <c r="J438" s="381">
        <f t="shared" si="47"/>
        <v>1389309</v>
      </c>
    </row>
    <row r="439" spans="1:10" ht="15.75" thickBot="1" x14ac:dyDescent="0.3">
      <c r="A439" s="382"/>
      <c r="B439" s="78"/>
      <c r="C439" s="383"/>
      <c r="D439" s="384"/>
      <c r="E439" s="384"/>
      <c r="F439" s="384"/>
      <c r="G439" s="385"/>
      <c r="H439" s="306"/>
      <c r="I439" s="385"/>
      <c r="J439" s="385"/>
    </row>
    <row r="440" spans="1:10" ht="16.5" thickTop="1" x14ac:dyDescent="0.25">
      <c r="A440" s="386" t="s">
        <v>360</v>
      </c>
      <c r="B440" s="387"/>
      <c r="C440" s="388"/>
      <c r="D440" s="389">
        <f t="shared" ref="D440:J440" si="48">SUM(D428)</f>
        <v>2984019</v>
      </c>
      <c r="E440" s="389">
        <f t="shared" si="48"/>
        <v>1313588</v>
      </c>
      <c r="F440" s="389">
        <f t="shared" si="48"/>
        <v>2800566</v>
      </c>
      <c r="G440" s="389">
        <f t="shared" si="48"/>
        <v>2676330</v>
      </c>
      <c r="H440" s="390">
        <f t="shared" si="48"/>
        <v>1772922</v>
      </c>
      <c r="I440" s="391">
        <f t="shared" si="48"/>
        <v>1388389</v>
      </c>
      <c r="J440" s="391">
        <f t="shared" si="48"/>
        <v>1389309</v>
      </c>
    </row>
    <row r="441" spans="1:10" ht="16.5" thickBot="1" x14ac:dyDescent="0.3">
      <c r="A441" s="392" t="s">
        <v>361</v>
      </c>
      <c r="B441" s="393"/>
      <c r="C441" s="394"/>
      <c r="D441" s="395">
        <f t="shared" ref="D441:J441" si="49">SUM(D438)</f>
        <v>2972852</v>
      </c>
      <c r="E441" s="395">
        <f t="shared" si="49"/>
        <v>1300211</v>
      </c>
      <c r="F441" s="395">
        <f t="shared" si="49"/>
        <v>2785730</v>
      </c>
      <c r="G441" s="395">
        <f t="shared" si="49"/>
        <v>2651830</v>
      </c>
      <c r="H441" s="396">
        <f t="shared" si="49"/>
        <v>1772922</v>
      </c>
      <c r="I441" s="397">
        <f t="shared" si="49"/>
        <v>1388389</v>
      </c>
      <c r="J441" s="397">
        <f t="shared" si="49"/>
        <v>1389309</v>
      </c>
    </row>
    <row r="442" spans="1:10" ht="16.5" thickTop="1" thickBot="1" x14ac:dyDescent="0.3">
      <c r="A442" s="398"/>
      <c r="B442" s="399"/>
      <c r="C442" s="400" t="s">
        <v>362</v>
      </c>
      <c r="D442" s="401">
        <f t="shared" ref="D442:J442" si="50">SUM(D440-D441)</f>
        <v>11167</v>
      </c>
      <c r="E442" s="401">
        <f t="shared" si="50"/>
        <v>13377</v>
      </c>
      <c r="F442" s="401">
        <f t="shared" si="50"/>
        <v>14836</v>
      </c>
      <c r="G442" s="401">
        <f t="shared" si="50"/>
        <v>24500</v>
      </c>
      <c r="H442" s="402">
        <f t="shared" si="50"/>
        <v>0</v>
      </c>
      <c r="I442" s="403">
        <f t="shared" si="50"/>
        <v>0</v>
      </c>
      <c r="J442" s="403">
        <f t="shared" si="50"/>
        <v>0</v>
      </c>
    </row>
    <row r="443" spans="1:10" ht="15.75" thickTop="1" x14ac:dyDescent="0.25">
      <c r="A443" s="382"/>
      <c r="B443" s="78"/>
      <c r="C443" s="383"/>
      <c r="D443" s="384"/>
      <c r="E443" s="384"/>
      <c r="F443" s="384"/>
      <c r="G443" s="5"/>
      <c r="H443" s="6"/>
      <c r="I443" s="6"/>
      <c r="J443" s="6"/>
    </row>
    <row r="444" spans="1:10" x14ac:dyDescent="0.25">
      <c r="A444" s="1" t="s">
        <v>363</v>
      </c>
      <c r="B444" s="2"/>
      <c r="C444" s="304"/>
      <c r="D444" s="404"/>
      <c r="E444" s="404"/>
      <c r="F444" s="404"/>
      <c r="G444" s="5"/>
      <c r="H444" s="6"/>
      <c r="I444" s="6"/>
      <c r="J444" s="6"/>
    </row>
    <row r="445" spans="1:10" x14ac:dyDescent="0.25">
      <c r="A445" s="1" t="s">
        <v>364</v>
      </c>
      <c r="B445" s="405"/>
      <c r="C445" s="405"/>
      <c r="D445" s="404"/>
      <c r="E445" s="404"/>
      <c r="F445" s="404"/>
      <c r="G445" s="5"/>
      <c r="H445" s="6"/>
      <c r="I445" s="6"/>
      <c r="J445" s="6"/>
    </row>
    <row r="446" spans="1:10" x14ac:dyDescent="0.25">
      <c r="A446" s="1" t="s">
        <v>395</v>
      </c>
      <c r="B446" s="405"/>
      <c r="C446" s="405"/>
      <c r="D446" s="305"/>
      <c r="E446" s="305"/>
      <c r="F446" s="404"/>
      <c r="G446" s="406"/>
      <c r="H446" s="5"/>
      <c r="I446" s="6"/>
      <c r="J446" s="6"/>
    </row>
    <row r="447" spans="1:10" x14ac:dyDescent="0.25">
      <c r="A447" s="1" t="s">
        <v>398</v>
      </c>
      <c r="B447" s="405"/>
      <c r="C447" s="405"/>
      <c r="D447" s="305"/>
      <c r="E447" s="305"/>
      <c r="F447" s="404"/>
      <c r="G447" s="406"/>
      <c r="H447" s="5"/>
      <c r="I447" s="6"/>
      <c r="J447" s="6"/>
    </row>
    <row r="448" spans="1:10" x14ac:dyDescent="0.25">
      <c r="A448" s="1"/>
      <c r="B448" s="405" t="s">
        <v>365</v>
      </c>
      <c r="C448" s="405"/>
      <c r="D448" s="305"/>
      <c r="E448" s="305"/>
      <c r="F448" s="407"/>
      <c r="G448" s="406"/>
      <c r="H448" s="5"/>
      <c r="I448" s="6"/>
      <c r="J448" s="6"/>
    </row>
    <row r="449" spans="1:10" x14ac:dyDescent="0.25">
      <c r="A449" s="405"/>
      <c r="B449" s="405"/>
      <c r="C449" s="405"/>
      <c r="D449" s="408"/>
      <c r="E449" s="408"/>
      <c r="F449" s="408"/>
      <c r="G449" s="5"/>
      <c r="H449" s="6"/>
      <c r="I449" s="6"/>
      <c r="J449" s="6"/>
    </row>
    <row r="450" spans="1:10" x14ac:dyDescent="0.25">
      <c r="F450" s="410"/>
    </row>
    <row r="451" spans="1:10" x14ac:dyDescent="0.25">
      <c r="F451" s="410"/>
    </row>
    <row r="452" spans="1:10" x14ac:dyDescent="0.25">
      <c r="F452" s="410"/>
    </row>
    <row r="453" spans="1:10" x14ac:dyDescent="0.25">
      <c r="F453" s="410"/>
    </row>
    <row r="454" spans="1:10" x14ac:dyDescent="0.25">
      <c r="F454" s="410"/>
    </row>
    <row r="455" spans="1:10" x14ac:dyDescent="0.25">
      <c r="F455" s="410"/>
    </row>
    <row r="456" spans="1:10" x14ac:dyDescent="0.25">
      <c r="F456" s="410"/>
    </row>
    <row r="457" spans="1:10" x14ac:dyDescent="0.25">
      <c r="F457" s="410"/>
    </row>
    <row r="458" spans="1:10" x14ac:dyDescent="0.25">
      <c r="F458" s="410"/>
    </row>
    <row r="459" spans="1:10" x14ac:dyDescent="0.25">
      <c r="F459" s="410"/>
    </row>
    <row r="460" spans="1:10" x14ac:dyDescent="0.25">
      <c r="F460" s="410"/>
    </row>
    <row r="461" spans="1:10" x14ac:dyDescent="0.25">
      <c r="F461" s="410"/>
    </row>
    <row r="462" spans="1:10" x14ac:dyDescent="0.25">
      <c r="F462" s="410"/>
    </row>
    <row r="463" spans="1:10" x14ac:dyDescent="0.25">
      <c r="F463" s="410"/>
    </row>
    <row r="464" spans="1:10" x14ac:dyDescent="0.25">
      <c r="F464" s="410"/>
    </row>
    <row r="465" spans="6:6" x14ac:dyDescent="0.25">
      <c r="F465" s="410"/>
    </row>
    <row r="466" spans="6:6" x14ac:dyDescent="0.25">
      <c r="F466" s="410"/>
    </row>
    <row r="467" spans="6:6" x14ac:dyDescent="0.25">
      <c r="F467" s="410"/>
    </row>
    <row r="468" spans="6:6" x14ac:dyDescent="0.25">
      <c r="F468" s="410"/>
    </row>
    <row r="469" spans="6:6" x14ac:dyDescent="0.25">
      <c r="F469" s="410"/>
    </row>
    <row r="470" spans="6:6" x14ac:dyDescent="0.25">
      <c r="F470" s="410"/>
    </row>
    <row r="471" spans="6:6" x14ac:dyDescent="0.25">
      <c r="F471" s="410"/>
    </row>
    <row r="472" spans="6:6" x14ac:dyDescent="0.25">
      <c r="F472" s="410"/>
    </row>
    <row r="473" spans="6:6" x14ac:dyDescent="0.25">
      <c r="F473" s="410"/>
    </row>
    <row r="474" spans="6:6" x14ac:dyDescent="0.25">
      <c r="F474" s="410"/>
    </row>
    <row r="475" spans="6:6" x14ac:dyDescent="0.25">
      <c r="F475" s="410"/>
    </row>
    <row r="476" spans="6:6" x14ac:dyDescent="0.25">
      <c r="F476" s="410"/>
    </row>
    <row r="477" spans="6:6" x14ac:dyDescent="0.25">
      <c r="F477" s="410"/>
    </row>
    <row r="478" spans="6:6" x14ac:dyDescent="0.25">
      <c r="F478" s="410"/>
    </row>
    <row r="479" spans="6:6" x14ac:dyDescent="0.25">
      <c r="F479" s="410"/>
    </row>
    <row r="480" spans="6:6" x14ac:dyDescent="0.25">
      <c r="F480" s="410"/>
    </row>
    <row r="481" spans="6:6" x14ac:dyDescent="0.25">
      <c r="F481" s="410"/>
    </row>
    <row r="482" spans="6:6" x14ac:dyDescent="0.25">
      <c r="F482" s="410"/>
    </row>
    <row r="483" spans="6:6" x14ac:dyDescent="0.25">
      <c r="F483" s="410"/>
    </row>
    <row r="484" spans="6:6" x14ac:dyDescent="0.25">
      <c r="F484" s="410"/>
    </row>
    <row r="485" spans="6:6" x14ac:dyDescent="0.25">
      <c r="F485" s="410"/>
    </row>
    <row r="486" spans="6:6" x14ac:dyDescent="0.25">
      <c r="F486" s="410"/>
    </row>
    <row r="487" spans="6:6" x14ac:dyDescent="0.25">
      <c r="F487" s="410"/>
    </row>
    <row r="488" spans="6:6" x14ac:dyDescent="0.25">
      <c r="F488" s="410"/>
    </row>
    <row r="489" spans="6:6" x14ac:dyDescent="0.25">
      <c r="F489" s="410"/>
    </row>
    <row r="490" spans="6:6" x14ac:dyDescent="0.25">
      <c r="F490" s="410"/>
    </row>
    <row r="491" spans="6:6" x14ac:dyDescent="0.25">
      <c r="F491" s="410"/>
    </row>
    <row r="492" spans="6:6" x14ac:dyDescent="0.25">
      <c r="F492" s="410"/>
    </row>
    <row r="493" spans="6:6" x14ac:dyDescent="0.25">
      <c r="F493" s="410"/>
    </row>
    <row r="494" spans="6:6" x14ac:dyDescent="0.25">
      <c r="F494" s="410"/>
    </row>
    <row r="495" spans="6:6" x14ac:dyDescent="0.25">
      <c r="F495" s="410"/>
    </row>
    <row r="496" spans="6:6" x14ac:dyDescent="0.25">
      <c r="F496" s="410"/>
    </row>
    <row r="497" spans="6:6" x14ac:dyDescent="0.25">
      <c r="F497" s="410"/>
    </row>
    <row r="498" spans="6:6" x14ac:dyDescent="0.25">
      <c r="F498" s="410"/>
    </row>
    <row r="499" spans="6:6" x14ac:dyDescent="0.25">
      <c r="F499" s="410"/>
    </row>
    <row r="500" spans="6:6" x14ac:dyDescent="0.25">
      <c r="F500" s="410"/>
    </row>
    <row r="501" spans="6:6" x14ac:dyDescent="0.25">
      <c r="F501" s="410"/>
    </row>
    <row r="502" spans="6:6" x14ac:dyDescent="0.25">
      <c r="F502" s="410"/>
    </row>
    <row r="503" spans="6:6" x14ac:dyDescent="0.25">
      <c r="F503" s="410"/>
    </row>
    <row r="504" spans="6:6" x14ac:dyDescent="0.25">
      <c r="F504" s="410"/>
    </row>
    <row r="505" spans="6:6" x14ac:dyDescent="0.25">
      <c r="F505" s="410"/>
    </row>
    <row r="506" spans="6:6" x14ac:dyDescent="0.25">
      <c r="F506" s="410"/>
    </row>
    <row r="507" spans="6:6" x14ac:dyDescent="0.25">
      <c r="F507" s="410"/>
    </row>
    <row r="508" spans="6:6" x14ac:dyDescent="0.25">
      <c r="F508" s="410"/>
    </row>
    <row r="509" spans="6:6" x14ac:dyDescent="0.25">
      <c r="F509" s="410"/>
    </row>
    <row r="510" spans="6:6" x14ac:dyDescent="0.25">
      <c r="F510" s="410"/>
    </row>
    <row r="511" spans="6:6" x14ac:dyDescent="0.25">
      <c r="F511" s="410"/>
    </row>
    <row r="512" spans="6:6" x14ac:dyDescent="0.25">
      <c r="F512" s="410"/>
    </row>
    <row r="513" spans="6:6" x14ac:dyDescent="0.25">
      <c r="F513" s="410"/>
    </row>
    <row r="514" spans="6:6" x14ac:dyDescent="0.25">
      <c r="F514" s="410"/>
    </row>
    <row r="515" spans="6:6" x14ac:dyDescent="0.25">
      <c r="F515" s="410"/>
    </row>
    <row r="516" spans="6:6" x14ac:dyDescent="0.25">
      <c r="F516" s="410"/>
    </row>
    <row r="517" spans="6:6" x14ac:dyDescent="0.25">
      <c r="F517" s="410"/>
    </row>
    <row r="518" spans="6:6" x14ac:dyDescent="0.25">
      <c r="F518" s="410"/>
    </row>
    <row r="519" spans="6:6" x14ac:dyDescent="0.25">
      <c r="F519" s="410"/>
    </row>
    <row r="520" spans="6:6" x14ac:dyDescent="0.25">
      <c r="F520" s="410"/>
    </row>
    <row r="521" spans="6:6" x14ac:dyDescent="0.25">
      <c r="F521" s="410"/>
    </row>
    <row r="522" spans="6:6" x14ac:dyDescent="0.25">
      <c r="F522" s="410"/>
    </row>
    <row r="523" spans="6:6" x14ac:dyDescent="0.25">
      <c r="F523" s="410"/>
    </row>
    <row r="524" spans="6:6" x14ac:dyDescent="0.25">
      <c r="F524" s="410"/>
    </row>
    <row r="525" spans="6:6" x14ac:dyDescent="0.25">
      <c r="F525" s="410"/>
    </row>
    <row r="526" spans="6:6" x14ac:dyDescent="0.25">
      <c r="F526" s="410"/>
    </row>
    <row r="527" spans="6:6" x14ac:dyDescent="0.25">
      <c r="F527" s="410"/>
    </row>
    <row r="528" spans="6:6" x14ac:dyDescent="0.25">
      <c r="F528" s="410"/>
    </row>
    <row r="529" spans="6:6" x14ac:dyDescent="0.25">
      <c r="F529" s="410"/>
    </row>
    <row r="530" spans="6:6" x14ac:dyDescent="0.25">
      <c r="F530" s="410"/>
    </row>
    <row r="531" spans="6:6" x14ac:dyDescent="0.25">
      <c r="F531" s="410"/>
    </row>
    <row r="532" spans="6:6" x14ac:dyDescent="0.25">
      <c r="F532" s="410"/>
    </row>
    <row r="533" spans="6:6" x14ac:dyDescent="0.25">
      <c r="F533" s="410"/>
    </row>
    <row r="534" spans="6:6" x14ac:dyDescent="0.25">
      <c r="F534" s="410"/>
    </row>
    <row r="535" spans="6:6" x14ac:dyDescent="0.25">
      <c r="F535" s="410"/>
    </row>
    <row r="536" spans="6:6" x14ac:dyDescent="0.25">
      <c r="F536" s="410"/>
    </row>
    <row r="537" spans="6:6" x14ac:dyDescent="0.25">
      <c r="F537" s="410"/>
    </row>
    <row r="538" spans="6:6" x14ac:dyDescent="0.25">
      <c r="F538" s="410"/>
    </row>
    <row r="539" spans="6:6" x14ac:dyDescent="0.25">
      <c r="F539" s="410"/>
    </row>
    <row r="540" spans="6:6" x14ac:dyDescent="0.25">
      <c r="F540" s="410"/>
    </row>
    <row r="541" spans="6:6" x14ac:dyDescent="0.25">
      <c r="F541" s="410"/>
    </row>
    <row r="542" spans="6:6" x14ac:dyDescent="0.25">
      <c r="F542" s="410"/>
    </row>
    <row r="543" spans="6:6" x14ac:dyDescent="0.25">
      <c r="F543" s="410"/>
    </row>
    <row r="544" spans="6:6" x14ac:dyDescent="0.25">
      <c r="F544" s="410"/>
    </row>
    <row r="545" spans="6:6" x14ac:dyDescent="0.25">
      <c r="F545" s="410"/>
    </row>
    <row r="546" spans="6:6" x14ac:dyDescent="0.25">
      <c r="F546" s="410"/>
    </row>
    <row r="547" spans="6:6" x14ac:dyDescent="0.25">
      <c r="F547" s="410"/>
    </row>
    <row r="548" spans="6:6" x14ac:dyDescent="0.25">
      <c r="F548" s="410"/>
    </row>
    <row r="549" spans="6:6" x14ac:dyDescent="0.25">
      <c r="F549" s="410"/>
    </row>
    <row r="550" spans="6:6" x14ac:dyDescent="0.25">
      <c r="F550" s="410"/>
    </row>
    <row r="551" spans="6:6" x14ac:dyDescent="0.25">
      <c r="F551" s="410"/>
    </row>
    <row r="552" spans="6:6" x14ac:dyDescent="0.25">
      <c r="F552" s="410"/>
    </row>
    <row r="553" spans="6:6" x14ac:dyDescent="0.25">
      <c r="F553" s="410"/>
    </row>
    <row r="554" spans="6:6" x14ac:dyDescent="0.25">
      <c r="F554" s="410"/>
    </row>
    <row r="555" spans="6:6" x14ac:dyDescent="0.25">
      <c r="F555" s="410"/>
    </row>
    <row r="556" spans="6:6" x14ac:dyDescent="0.25">
      <c r="F556" s="410"/>
    </row>
    <row r="557" spans="6:6" x14ac:dyDescent="0.25">
      <c r="F557" s="410"/>
    </row>
    <row r="558" spans="6:6" x14ac:dyDescent="0.25">
      <c r="F558" s="410"/>
    </row>
    <row r="559" spans="6:6" x14ac:dyDescent="0.25">
      <c r="F559" s="410"/>
    </row>
    <row r="560" spans="6:6" x14ac:dyDescent="0.25">
      <c r="F560" s="410"/>
    </row>
    <row r="561" spans="6:6" x14ac:dyDescent="0.25">
      <c r="F561" s="410"/>
    </row>
    <row r="562" spans="6:6" x14ac:dyDescent="0.25">
      <c r="F562" s="410"/>
    </row>
    <row r="563" spans="6:6" x14ac:dyDescent="0.25">
      <c r="F563" s="410"/>
    </row>
    <row r="564" spans="6:6" x14ac:dyDescent="0.25">
      <c r="F564" s="410"/>
    </row>
    <row r="565" spans="6:6" x14ac:dyDescent="0.25">
      <c r="F565" s="410"/>
    </row>
    <row r="566" spans="6:6" x14ac:dyDescent="0.25">
      <c r="F566" s="410"/>
    </row>
    <row r="567" spans="6:6" x14ac:dyDescent="0.25">
      <c r="F567" s="410"/>
    </row>
    <row r="568" spans="6:6" x14ac:dyDescent="0.25">
      <c r="F568" s="410"/>
    </row>
    <row r="569" spans="6:6" x14ac:dyDescent="0.25">
      <c r="F569" s="410"/>
    </row>
    <row r="570" spans="6:6" x14ac:dyDescent="0.25">
      <c r="F570" s="410"/>
    </row>
    <row r="571" spans="6:6" x14ac:dyDescent="0.25">
      <c r="F571" s="410"/>
    </row>
    <row r="572" spans="6:6" x14ac:dyDescent="0.25">
      <c r="F572" s="410"/>
    </row>
    <row r="573" spans="6:6" x14ac:dyDescent="0.25">
      <c r="F573" s="410"/>
    </row>
    <row r="574" spans="6:6" x14ac:dyDescent="0.25">
      <c r="F574" s="410"/>
    </row>
    <row r="575" spans="6:6" x14ac:dyDescent="0.25">
      <c r="F575" s="410"/>
    </row>
    <row r="576" spans="6:6" x14ac:dyDescent="0.25">
      <c r="F576" s="410"/>
    </row>
  </sheetData>
  <mergeCells count="6">
    <mergeCell ref="A436:C436"/>
    <mergeCell ref="A74:C74"/>
    <mergeCell ref="A79:C79"/>
    <mergeCell ref="A421:C421"/>
    <mergeCell ref="A426:C426"/>
    <mergeCell ref="A435:C43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2016-03-10T11:55:30Z</dcterms:modified>
</cp:coreProperties>
</file>